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1" sheetId="3" r:id="rId2"/>
  </sheets>
  <definedNames>
    <definedName name="_xlnm._FilterDatabase" localSheetId="0" hidden="1">Sheet2!$A$5:$HP$126</definedName>
    <definedName name="_xlnm._FilterDatabase" localSheetId="1" hidden="1">Sheet1!$A$1:$I$87</definedName>
    <definedName name="_xlnm.Print_Titles" localSheetId="0">Sheet2!$4:$5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<sst xmlns="http://schemas.openxmlformats.org/spreadsheetml/2006/main" count="248" uniqueCount="139">
  <si>
    <t>附件1</t>
  </si>
  <si>
    <t>2023年普惠性民办幼儿园生均公用经费安排表</t>
  </si>
  <si>
    <t>单位：人、元</t>
  </si>
  <si>
    <t>预算代码</t>
  </si>
  <si>
    <t>学校代码</t>
  </si>
  <si>
    <t>学校名称</t>
  </si>
  <si>
    <t>实际在园幼儿数</t>
  </si>
  <si>
    <t>2023年生均公用经费</t>
  </si>
  <si>
    <t>融教〔2023〕153号已拨经费</t>
  </si>
  <si>
    <t>本次下拨经费</t>
  </si>
  <si>
    <t>春季学期</t>
  </si>
  <si>
    <t>秋季学期</t>
  </si>
  <si>
    <t>小计</t>
  </si>
  <si>
    <t>中央</t>
  </si>
  <si>
    <t>省级</t>
  </si>
  <si>
    <t>本级</t>
  </si>
  <si>
    <t>总  计</t>
  </si>
  <si>
    <t>福清市玉屏中心幼儿园</t>
  </si>
  <si>
    <t>福清市育英幼儿园</t>
  </si>
  <si>
    <t>福清市锦绣幼儿园</t>
  </si>
  <si>
    <t>福清市光明幼儿园</t>
  </si>
  <si>
    <t>福清市融北幼儿园</t>
  </si>
  <si>
    <t>福清市佳音幼儿园</t>
  </si>
  <si>
    <t>福清市雅润玫瑰幼儿园</t>
  </si>
  <si>
    <t>福清市光明实验幼儿园</t>
  </si>
  <si>
    <t>福清市萌芽幼儿园</t>
  </si>
  <si>
    <t>福清市雏鹰幼儿园</t>
  </si>
  <si>
    <t>福清市龙江中心幼儿园</t>
  </si>
  <si>
    <t>福清市新垭幼儿园</t>
  </si>
  <si>
    <t>福清市龙江师庄幼儿园</t>
  </si>
  <si>
    <t>福清市龙江佳音名师幼儿园</t>
  </si>
  <si>
    <t>福清市龙江童馨幼儿园</t>
  </si>
  <si>
    <t>福清市旺旺幼儿园</t>
  </si>
  <si>
    <t>福清市成长幼儿园</t>
  </si>
  <si>
    <t>福清市龙山中心幼儿园</t>
  </si>
  <si>
    <t>福清市龙山文博幼儿园</t>
  </si>
  <si>
    <t>福清市龙山侨蕾幼儿园</t>
  </si>
  <si>
    <t>福清市龙山忠兴幼儿园</t>
  </si>
  <si>
    <t>福清市龙山绿苗幼儿园</t>
  </si>
  <si>
    <t>福清市音西中心幼儿园</t>
  </si>
  <si>
    <t>福清市音西培根幼儿园</t>
  </si>
  <si>
    <t>福清市英林幼儿园</t>
  </si>
  <si>
    <t>福清市哈佛之星幼儿园</t>
  </si>
  <si>
    <t>福清市北亭中心幼儿园</t>
  </si>
  <si>
    <t>福清市阳下亲亲幼儿园</t>
  </si>
  <si>
    <t>福清市阳下洪宽幼儿园</t>
  </si>
  <si>
    <t>福清市阳下乐乐幼儿园</t>
  </si>
  <si>
    <t>福清市阳下振欣幼儿园</t>
  </si>
  <si>
    <t>福清市阳下芳芳幼儿园</t>
  </si>
  <si>
    <t>福清市宏路中心幼儿园</t>
  </si>
  <si>
    <t>福清市宏路飞翔幼儿园</t>
  </si>
  <si>
    <t>福清市宏路童心启智幼儿园</t>
  </si>
  <si>
    <t>福清市宏路童心幼儿园</t>
  </si>
  <si>
    <t>福清市宏路点点幼儿园</t>
  </si>
  <si>
    <t>福清市宏路红璎幼儿园</t>
  </si>
  <si>
    <t>福清市宏路育新幼儿园</t>
  </si>
  <si>
    <t>福清市镜洋中心幼儿园</t>
  </si>
  <si>
    <t>福清市镜洋红日幼儿园</t>
  </si>
  <si>
    <t>福清市镜洋亿童幼儿园</t>
  </si>
  <si>
    <t>福清市镜洋金太阳幼儿园</t>
  </si>
  <si>
    <t>福清市镜洋智慧树幼儿园</t>
  </si>
  <si>
    <t>福清市东张中心幼儿园</t>
  </si>
  <si>
    <t>福清市东张百灵幼儿园</t>
  </si>
  <si>
    <t>福清市虞阳中心幼儿园</t>
  </si>
  <si>
    <t>福清市渔溪星验幼儿园</t>
  </si>
  <si>
    <t>福清市渔溪雅德幼儿园</t>
  </si>
  <si>
    <t>福清市渔溪贝贝幼儿园</t>
  </si>
  <si>
    <t>福清市星光幼儿园</t>
  </si>
  <si>
    <t>福清市上迳中心幼儿园</t>
  </si>
  <si>
    <t>福清市上迳育苗幼儿园</t>
  </si>
  <si>
    <t>福清市占泽中心幼儿园</t>
  </si>
  <si>
    <t>福清市江阴红樱幼儿园</t>
  </si>
  <si>
    <t>福清市江阴晨阳幼儿园</t>
  </si>
  <si>
    <t>福清市江阴春苗幼儿园</t>
  </si>
  <si>
    <t>福清市江阴睿思幼儿园</t>
  </si>
  <si>
    <t>福清市江阴风车幼儿园</t>
  </si>
  <si>
    <t>福清市江阴霞光幼儿园</t>
  </si>
  <si>
    <t>福清市高岭中心幼儿园</t>
  </si>
  <si>
    <t>福清市江阴星星幼儿园</t>
  </si>
  <si>
    <t>福清市硋灶中心幼儿园</t>
  </si>
  <si>
    <t>福清市新厝青青幼儿园</t>
  </si>
  <si>
    <t>福清市海口中心幼儿园</t>
  </si>
  <si>
    <t>福清市海口福音幼儿园</t>
  </si>
  <si>
    <t>福清市海口欣智幼儿园</t>
  </si>
  <si>
    <t>福清市海口宝贝幼儿园</t>
  </si>
  <si>
    <t>福清市岑兜中心幼儿园</t>
  </si>
  <si>
    <t>福清市海口苗苗幼儿园</t>
  </si>
  <si>
    <t>福清市海口未来星幼儿园</t>
  </si>
  <si>
    <t>福清市海口青木幼儿园</t>
  </si>
  <si>
    <t>福清市城头中心幼儿园</t>
  </si>
  <si>
    <t>福清市城头文翔幼儿园</t>
  </si>
  <si>
    <t>福清市城头凤屿幼儿园</t>
  </si>
  <si>
    <t>福清市城头博士幼儿园</t>
  </si>
  <si>
    <t>福清市城头七彩虹幼儿园</t>
  </si>
  <si>
    <t>福清市城头东方之星幼儿园</t>
  </si>
  <si>
    <t>福清市城头方舟幼儿园</t>
  </si>
  <si>
    <t>福清市龙田中心幼儿园</t>
  </si>
  <si>
    <t>福清市龙田新侨兴幼儿园</t>
  </si>
  <si>
    <t>福清市龙田星辰幼儿园</t>
  </si>
  <si>
    <t>福清市龙田钓鱼台幼儿园</t>
  </si>
  <si>
    <t>福清市龙田小金星幼儿园</t>
  </si>
  <si>
    <t>福清市前林中心幼儿园</t>
  </si>
  <si>
    <t>福清市龙田红立幼儿园</t>
  </si>
  <si>
    <t>福清市龙田红蕾幼儿园</t>
  </si>
  <si>
    <t>福清市龙田日月星幼儿园</t>
  </si>
  <si>
    <t>福清市江镜中心幼儿园</t>
  </si>
  <si>
    <t>福清市江镜月星幼儿园</t>
  </si>
  <si>
    <t>福清市江镜小博士幼儿园</t>
  </si>
  <si>
    <t>福清市江镜艺星幼儿园</t>
  </si>
  <si>
    <t>福清市港头中心幼儿园</t>
  </si>
  <si>
    <t>福清市港头小太阳幼儿园</t>
  </si>
  <si>
    <t>福清市三山中心幼儿园</t>
  </si>
  <si>
    <t>福清市三山蓝翔幼儿园</t>
  </si>
  <si>
    <t>福清市三山恒美幼儿园</t>
  </si>
  <si>
    <t>福清市三山红桥幼儿园</t>
  </si>
  <si>
    <t>福清市高山中心幼儿园</t>
  </si>
  <si>
    <t>福清市大风车幼儿园</t>
  </si>
  <si>
    <t>福清市高山海华幼儿园</t>
  </si>
  <si>
    <t>福清市高山盈星幼儿园</t>
  </si>
  <si>
    <t>福清市高山顺星幼儿园</t>
  </si>
  <si>
    <t>福清市高山育翔幼儿园</t>
  </si>
  <si>
    <t>福清市高山育恒幼儿园</t>
  </si>
  <si>
    <t>福清市高山童博幼儿园</t>
  </si>
  <si>
    <t>福清市高山晨翔幼儿园</t>
  </si>
  <si>
    <t>福清市高山蓝博幼儿园</t>
  </si>
  <si>
    <t>福清市东瀚中心幼儿园</t>
  </si>
  <si>
    <t>福清市东瀚东翔幼儿园</t>
  </si>
  <si>
    <t>福清市龙田第二中心幼儿园</t>
  </si>
  <si>
    <t>福清市龙田童星幼儿园</t>
  </si>
  <si>
    <t>福清市龙田小天使幼儿园</t>
  </si>
  <si>
    <t>福清市龙田启点幼儿园</t>
  </si>
  <si>
    <t>福清市龙田晓骁幼儿园</t>
  </si>
  <si>
    <t>福清市宏路第二中心幼儿园</t>
  </si>
  <si>
    <t>福清市宏路天天开心幼儿园</t>
  </si>
  <si>
    <t>福清市宏路亿童幼儿园</t>
  </si>
  <si>
    <t>福清市宏路春天幼儿园</t>
  </si>
  <si>
    <t>福清市宏路桐林幼儿园</t>
  </si>
  <si>
    <t>福清市六一中心幼儿园</t>
  </si>
  <si>
    <t>福清市三山镇蓝翔幼儿园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</si>
</sst>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NumberFormat="1" applyFont="1" applyFill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2 8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129"/>
  <sheetViews>
    <sheetView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O11" sqref="O11"/>
    </sheetView>
  </sheetViews>
  <sheetFormatPr defaultColWidth="9" defaultRowHeight="13.5"/>
  <cols>
    <col min="1" max="1" width="10.375" style="9" customWidth="1"/>
    <col min="2" max="2" width="12.875" style="9" hidden="1" customWidth="1"/>
    <col min="3" max="3" width="32.25" style="11" customWidth="1"/>
    <col min="4" max="5" width="9.75" style="12" customWidth="1"/>
    <col min="6" max="6" width="10.75" style="12" customWidth="1"/>
    <col min="7" max="8" width="10.75" style="9" customWidth="1"/>
    <col min="9" max="9" width="9.25" style="9"/>
    <col min="10" max="10" width="10.375" style="9"/>
    <col min="11" max="11" width="9.25" style="9"/>
    <col min="12" max="16384" width="9" style="9"/>
  </cols>
  <sheetData>
    <row r="1" ht="18.75" spans="1:1">
      <c r="A1" s="13" t="s">
        <v>0</v>
      </c>
    </row>
    <row r="2" ht="35" customHeight="1" spans="1:22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</row>
    <row r="3" ht="20" customHeight="1" spans="1:224">
      <c r="A3" s="15"/>
      <c r="B3" s="15"/>
      <c r="C3" s="16"/>
      <c r="D3" s="17"/>
      <c r="E3" s="17"/>
      <c r="F3" s="17"/>
      <c r="G3" s="18" t="s">
        <v>2</v>
      </c>
      <c r="H3" s="18"/>
      <c r="I3" s="18"/>
      <c r="J3" s="18"/>
      <c r="K3" s="18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</row>
    <row r="4" ht="30" customHeight="1" spans="1:224">
      <c r="A4" s="19" t="s">
        <v>3</v>
      </c>
      <c r="B4" s="19" t="s">
        <v>4</v>
      </c>
      <c r="C4" s="20" t="s">
        <v>5</v>
      </c>
      <c r="D4" s="21" t="s">
        <v>6</v>
      </c>
      <c r="E4" s="21"/>
      <c r="F4" s="22" t="s">
        <v>7</v>
      </c>
      <c r="G4" s="23" t="s">
        <v>8</v>
      </c>
      <c r="H4" s="21" t="s">
        <v>9</v>
      </c>
      <c r="I4" s="21"/>
      <c r="J4" s="21"/>
      <c r="K4" s="2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</row>
    <row r="5" ht="45" customHeight="1" spans="1:224">
      <c r="A5" s="24"/>
      <c r="B5" s="24"/>
      <c r="C5" s="25"/>
      <c r="D5" s="21" t="s">
        <v>10</v>
      </c>
      <c r="E5" s="21" t="s">
        <v>11</v>
      </c>
      <c r="F5" s="26"/>
      <c r="G5" s="23"/>
      <c r="H5" s="21" t="s">
        <v>12</v>
      </c>
      <c r="I5" s="1" t="s">
        <v>13</v>
      </c>
      <c r="J5" s="1" t="s">
        <v>14</v>
      </c>
      <c r="K5" s="1" t="s">
        <v>15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</row>
    <row r="6" ht="22" customHeight="1" spans="1:224">
      <c r="A6" s="6"/>
      <c r="B6" s="1"/>
      <c r="C6" s="2" t="s">
        <v>16</v>
      </c>
      <c r="D6" s="27">
        <f>D7+D29+D17+D24+D39+D33+D46+D51+D53+D69+D58+D60+D71+D75+D79+D86+D91+D95+D99+D101+D105+D115+D67+D117+D122</f>
        <v>10683</v>
      </c>
      <c r="E6" s="27">
        <f t="shared" ref="E6:K6" si="0">E7+E29+E17+E24+E39+E33+E46+E51+E53+E69+E58+E60+E71+E75+E79+E86+E91+E95+E99+E101+E105+E115+E67+E117+E122</f>
        <v>9756</v>
      </c>
      <c r="F6" s="27">
        <f t="shared" si="0"/>
        <v>6131700</v>
      </c>
      <c r="G6" s="27">
        <f t="shared" si="0"/>
        <v>3204900</v>
      </c>
      <c r="H6" s="27">
        <f t="shared" si="0"/>
        <v>2926800</v>
      </c>
      <c r="I6" s="27">
        <f t="shared" si="0"/>
        <v>1677800</v>
      </c>
      <c r="J6" s="27">
        <f t="shared" si="0"/>
        <v>-1228300</v>
      </c>
      <c r="K6" s="27">
        <f t="shared" si="0"/>
        <v>2477300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</row>
    <row r="7" ht="22" customHeight="1" spans="1:224">
      <c r="A7" s="3">
        <v>604351</v>
      </c>
      <c r="B7" s="1"/>
      <c r="C7" s="2" t="s">
        <v>17</v>
      </c>
      <c r="D7" s="6">
        <f t="shared" ref="D7:K7" si="1">SUM(D8:D16)</f>
        <v>835</v>
      </c>
      <c r="E7" s="6">
        <f t="shared" si="1"/>
        <v>912</v>
      </c>
      <c r="F7" s="6">
        <f t="shared" si="1"/>
        <v>524100</v>
      </c>
      <c r="G7" s="6">
        <f t="shared" si="1"/>
        <v>250500</v>
      </c>
      <c r="H7" s="6">
        <f t="shared" si="1"/>
        <v>273600</v>
      </c>
      <c r="I7" s="6">
        <f t="shared" si="1"/>
        <v>273600</v>
      </c>
      <c r="J7" s="6">
        <f t="shared" si="1"/>
        <v>-250500</v>
      </c>
      <c r="K7" s="6">
        <f t="shared" si="1"/>
        <v>250500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</row>
    <row r="8" ht="22" customHeight="1" spans="1:224">
      <c r="A8" s="1"/>
      <c r="B8" s="1">
        <v>1135000336</v>
      </c>
      <c r="C8" s="28" t="s">
        <v>18</v>
      </c>
      <c r="D8" s="29">
        <v>280</v>
      </c>
      <c r="E8" s="29">
        <v>213</v>
      </c>
      <c r="F8" s="1">
        <f>(D8+E8)/2*600</f>
        <v>147900</v>
      </c>
      <c r="G8" s="29">
        <v>84000</v>
      </c>
      <c r="H8" s="1">
        <f>F8-G8</f>
        <v>63900</v>
      </c>
      <c r="I8" s="1">
        <v>63900</v>
      </c>
      <c r="J8" s="1">
        <v>-84000</v>
      </c>
      <c r="K8" s="1">
        <f>H8-I8-J8</f>
        <v>84000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</row>
    <row r="9" ht="22" customHeight="1" spans="1:224">
      <c r="A9" s="1"/>
      <c r="B9" s="1">
        <v>1135000339</v>
      </c>
      <c r="C9" s="28" t="s">
        <v>19</v>
      </c>
      <c r="D9" s="29">
        <v>75</v>
      </c>
      <c r="E9" s="29">
        <v>51</v>
      </c>
      <c r="F9" s="1">
        <f>(D9+E9)/2*600</f>
        <v>37800</v>
      </c>
      <c r="G9" s="29">
        <v>22500</v>
      </c>
      <c r="H9" s="1">
        <f>F9-G9</f>
        <v>15300</v>
      </c>
      <c r="I9" s="1">
        <v>15300</v>
      </c>
      <c r="J9" s="1">
        <v>-22500</v>
      </c>
      <c r="K9" s="1">
        <f t="shared" ref="K9:K16" si="2">H9-I9-J9</f>
        <v>22500</v>
      </c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</row>
    <row r="10" ht="22" customHeight="1" spans="1:224">
      <c r="A10" s="1"/>
      <c r="B10" s="1">
        <v>1135000340</v>
      </c>
      <c r="C10" s="28" t="s">
        <v>20</v>
      </c>
      <c r="D10" s="29">
        <v>90</v>
      </c>
      <c r="E10" s="29">
        <v>90</v>
      </c>
      <c r="F10" s="1">
        <f>(D10+E10)/2*600</f>
        <v>54000</v>
      </c>
      <c r="G10" s="29">
        <v>27000</v>
      </c>
      <c r="H10" s="1">
        <f>F10-G10</f>
        <v>27000</v>
      </c>
      <c r="I10" s="1">
        <v>27000</v>
      </c>
      <c r="J10" s="1">
        <v>-27000</v>
      </c>
      <c r="K10" s="1">
        <f t="shared" si="2"/>
        <v>27000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</row>
    <row r="11" ht="22" customHeight="1" spans="1:224">
      <c r="A11" s="1"/>
      <c r="B11" s="1">
        <v>1135000342</v>
      </c>
      <c r="C11" s="28" t="s">
        <v>21</v>
      </c>
      <c r="D11" s="29">
        <v>70</v>
      </c>
      <c r="E11" s="29">
        <v>75</v>
      </c>
      <c r="F11" s="1">
        <f>(D11+E11)/2*600</f>
        <v>43500</v>
      </c>
      <c r="G11" s="29">
        <v>21000</v>
      </c>
      <c r="H11" s="1">
        <f>F11-G11</f>
        <v>22500</v>
      </c>
      <c r="I11" s="1">
        <v>22500</v>
      </c>
      <c r="J11" s="1">
        <v>-21000</v>
      </c>
      <c r="K11" s="1">
        <f t="shared" si="2"/>
        <v>21000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</row>
    <row r="12" ht="22" customHeight="1" spans="1:224">
      <c r="A12" s="1"/>
      <c r="B12" s="1">
        <v>1135009549</v>
      </c>
      <c r="C12" s="28" t="s">
        <v>22</v>
      </c>
      <c r="D12" s="29"/>
      <c r="E12" s="29">
        <v>250</v>
      </c>
      <c r="F12" s="1">
        <f>(D12+E12)/2*600</f>
        <v>75000</v>
      </c>
      <c r="G12" s="29"/>
      <c r="H12" s="1">
        <f>F12-G12</f>
        <v>75000</v>
      </c>
      <c r="I12" s="1">
        <v>75000</v>
      </c>
      <c r="J12" s="1"/>
      <c r="K12" s="1">
        <f t="shared" si="2"/>
        <v>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</row>
    <row r="13" ht="22" customHeight="1" spans="1:224">
      <c r="A13" s="1"/>
      <c r="B13" s="1">
        <v>1135001139</v>
      </c>
      <c r="C13" s="28" t="s">
        <v>23</v>
      </c>
      <c r="D13" s="29">
        <v>87</v>
      </c>
      <c r="E13" s="29">
        <v>76</v>
      </c>
      <c r="F13" s="1">
        <f t="shared" ref="F13:F18" si="3">(D13+E13)/2*600</f>
        <v>48900</v>
      </c>
      <c r="G13" s="29">
        <v>26100</v>
      </c>
      <c r="H13" s="1">
        <f t="shared" ref="H13:H18" si="4">F13-G13</f>
        <v>22800</v>
      </c>
      <c r="I13" s="1">
        <v>22800</v>
      </c>
      <c r="J13" s="1">
        <v>-26100</v>
      </c>
      <c r="K13" s="1">
        <f t="shared" si="2"/>
        <v>26100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</row>
    <row r="14" ht="22" customHeight="1" spans="1:224">
      <c r="A14" s="1"/>
      <c r="B14" s="1">
        <v>1135008452</v>
      </c>
      <c r="C14" s="28" t="s">
        <v>24</v>
      </c>
      <c r="D14" s="29">
        <v>93</v>
      </c>
      <c r="E14" s="29">
        <v>87</v>
      </c>
      <c r="F14" s="1">
        <f t="shared" si="3"/>
        <v>54000</v>
      </c>
      <c r="G14" s="29">
        <v>27900</v>
      </c>
      <c r="H14" s="1">
        <f t="shared" si="4"/>
        <v>26100</v>
      </c>
      <c r="I14" s="1">
        <v>26100</v>
      </c>
      <c r="J14" s="1">
        <v>-27900</v>
      </c>
      <c r="K14" s="1">
        <f t="shared" si="2"/>
        <v>27900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</row>
    <row r="15" ht="22" customHeight="1" spans="1:224">
      <c r="A15" s="1"/>
      <c r="B15" s="1">
        <v>1135010417</v>
      </c>
      <c r="C15" s="28" t="s">
        <v>25</v>
      </c>
      <c r="D15" s="29">
        <v>70</v>
      </c>
      <c r="E15" s="29"/>
      <c r="F15" s="1">
        <f t="shared" si="3"/>
        <v>21000</v>
      </c>
      <c r="G15" s="29">
        <v>21000</v>
      </c>
      <c r="H15" s="1">
        <f t="shared" si="4"/>
        <v>0</v>
      </c>
      <c r="I15" s="1">
        <v>0</v>
      </c>
      <c r="J15" s="1">
        <v>-21000</v>
      </c>
      <c r="K15" s="1">
        <f t="shared" si="2"/>
        <v>21000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</row>
    <row r="16" ht="22" customHeight="1" spans="1:224">
      <c r="A16" s="1"/>
      <c r="B16" s="1">
        <v>1135000338</v>
      </c>
      <c r="C16" s="29" t="s">
        <v>26</v>
      </c>
      <c r="D16" s="29">
        <v>70</v>
      </c>
      <c r="E16" s="29">
        <v>70</v>
      </c>
      <c r="F16" s="1">
        <f t="shared" si="3"/>
        <v>42000</v>
      </c>
      <c r="G16" s="29">
        <v>21000</v>
      </c>
      <c r="H16" s="1">
        <f t="shared" si="4"/>
        <v>21000</v>
      </c>
      <c r="I16" s="1">
        <v>21000</v>
      </c>
      <c r="J16" s="1">
        <v>-21000</v>
      </c>
      <c r="K16" s="1">
        <f t="shared" si="2"/>
        <v>21000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</row>
    <row r="17" ht="22" customHeight="1" spans="1:224">
      <c r="A17" s="3">
        <v>604352</v>
      </c>
      <c r="B17" s="1"/>
      <c r="C17" s="2" t="s">
        <v>27</v>
      </c>
      <c r="D17" s="6">
        <f t="shared" ref="D17:K17" si="5">SUM(D18:D23)</f>
        <v>627</v>
      </c>
      <c r="E17" s="6">
        <f t="shared" si="5"/>
        <v>794</v>
      </c>
      <c r="F17" s="6">
        <f t="shared" si="5"/>
        <v>426300</v>
      </c>
      <c r="G17" s="6">
        <f t="shared" si="5"/>
        <v>188100</v>
      </c>
      <c r="H17" s="6">
        <f t="shared" si="5"/>
        <v>238200</v>
      </c>
      <c r="I17" s="6">
        <f t="shared" si="5"/>
        <v>238200</v>
      </c>
      <c r="J17" s="6">
        <f t="shared" si="5"/>
        <v>-188100</v>
      </c>
      <c r="K17" s="6">
        <f t="shared" si="5"/>
        <v>188100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</row>
    <row r="18" ht="22" customHeight="1" spans="1:224">
      <c r="A18" s="1"/>
      <c r="B18" s="1">
        <v>1135000692</v>
      </c>
      <c r="C18" s="28" t="s">
        <v>28</v>
      </c>
      <c r="D18" s="29">
        <v>121</v>
      </c>
      <c r="E18" s="29">
        <v>77</v>
      </c>
      <c r="F18" s="1">
        <f t="shared" ref="F18:F23" si="6">(D18+E18)/2*600</f>
        <v>59400</v>
      </c>
      <c r="G18" s="29">
        <v>36300</v>
      </c>
      <c r="H18" s="1">
        <f t="shared" ref="H18:H23" si="7">F18-G18</f>
        <v>23100</v>
      </c>
      <c r="I18" s="1">
        <v>23100</v>
      </c>
      <c r="J18" s="1">
        <v>-36300</v>
      </c>
      <c r="K18" s="1">
        <f t="shared" ref="K18:K23" si="8">H18-I18-J18</f>
        <v>36300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</row>
    <row r="19" ht="22" customHeight="1" spans="1:224">
      <c r="A19" s="1"/>
      <c r="B19" s="1">
        <v>1135000707</v>
      </c>
      <c r="C19" s="28" t="s">
        <v>29</v>
      </c>
      <c r="D19" s="29">
        <v>120</v>
      </c>
      <c r="E19" s="29">
        <v>110</v>
      </c>
      <c r="F19" s="1">
        <f t="shared" si="6"/>
        <v>69000</v>
      </c>
      <c r="G19" s="29">
        <v>36000</v>
      </c>
      <c r="H19" s="1">
        <f t="shared" si="7"/>
        <v>33000</v>
      </c>
      <c r="I19" s="1">
        <v>33000</v>
      </c>
      <c r="J19" s="1">
        <v>-36000</v>
      </c>
      <c r="K19" s="1">
        <f t="shared" si="8"/>
        <v>36000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</row>
    <row r="20" ht="22" customHeight="1" spans="1:224">
      <c r="A20" s="1"/>
      <c r="B20" s="1">
        <v>1135003466</v>
      </c>
      <c r="C20" s="28" t="s">
        <v>30</v>
      </c>
      <c r="D20" s="29"/>
      <c r="E20" s="29">
        <v>263</v>
      </c>
      <c r="F20" s="1">
        <f t="shared" si="6"/>
        <v>78900</v>
      </c>
      <c r="G20" s="29"/>
      <c r="H20" s="1">
        <f t="shared" si="7"/>
        <v>78900</v>
      </c>
      <c r="I20" s="1">
        <v>78900</v>
      </c>
      <c r="J20" s="1"/>
      <c r="K20" s="1">
        <f t="shared" si="8"/>
        <v>0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</row>
    <row r="21" ht="22" customHeight="1" spans="1:224">
      <c r="A21" s="1"/>
      <c r="B21" s="1">
        <v>1135000708</v>
      </c>
      <c r="C21" s="28" t="s">
        <v>31</v>
      </c>
      <c r="D21" s="29">
        <v>120</v>
      </c>
      <c r="E21" s="29">
        <v>119</v>
      </c>
      <c r="F21" s="1">
        <f t="shared" si="6"/>
        <v>71700</v>
      </c>
      <c r="G21" s="29">
        <v>36000</v>
      </c>
      <c r="H21" s="1">
        <f t="shared" si="7"/>
        <v>35700</v>
      </c>
      <c r="I21" s="1">
        <v>35700</v>
      </c>
      <c r="J21" s="1">
        <v>-36000</v>
      </c>
      <c r="K21" s="1">
        <f t="shared" si="8"/>
        <v>36000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</row>
    <row r="22" ht="22" customHeight="1" spans="1:224">
      <c r="A22" s="1"/>
      <c r="B22" s="1">
        <v>1135000709</v>
      </c>
      <c r="C22" s="29" t="s">
        <v>32</v>
      </c>
      <c r="D22" s="29">
        <v>158</v>
      </c>
      <c r="E22" s="29">
        <v>140</v>
      </c>
      <c r="F22" s="1">
        <f t="shared" si="6"/>
        <v>89400</v>
      </c>
      <c r="G22" s="29">
        <v>47400</v>
      </c>
      <c r="H22" s="1">
        <f t="shared" si="7"/>
        <v>42000</v>
      </c>
      <c r="I22" s="1">
        <v>42000</v>
      </c>
      <c r="J22" s="1">
        <v>-47400</v>
      </c>
      <c r="K22" s="1">
        <f t="shared" si="8"/>
        <v>47400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</row>
    <row r="23" ht="22" customHeight="1" spans="1:224">
      <c r="A23" s="1"/>
      <c r="B23" s="1">
        <v>1135011164</v>
      </c>
      <c r="C23" s="29" t="s">
        <v>33</v>
      </c>
      <c r="D23" s="29">
        <v>108</v>
      </c>
      <c r="E23" s="29">
        <v>85</v>
      </c>
      <c r="F23" s="1">
        <f t="shared" si="6"/>
        <v>57900</v>
      </c>
      <c r="G23" s="29">
        <v>32400</v>
      </c>
      <c r="H23" s="1">
        <f t="shared" si="7"/>
        <v>25500</v>
      </c>
      <c r="I23" s="1">
        <v>25500</v>
      </c>
      <c r="J23" s="1">
        <v>-32400</v>
      </c>
      <c r="K23" s="1">
        <f t="shared" si="8"/>
        <v>32400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</row>
    <row r="24" ht="22" customHeight="1" spans="1:224">
      <c r="A24" s="3">
        <v>604353</v>
      </c>
      <c r="B24" s="1"/>
      <c r="C24" s="2" t="s">
        <v>34</v>
      </c>
      <c r="D24" s="6">
        <f t="shared" ref="D24:K24" si="9">SUM(D25:D28)</f>
        <v>482</v>
      </c>
      <c r="E24" s="6">
        <f t="shared" si="9"/>
        <v>427</v>
      </c>
      <c r="F24" s="6">
        <f t="shared" si="9"/>
        <v>272700</v>
      </c>
      <c r="G24" s="6">
        <f t="shared" si="9"/>
        <v>144600</v>
      </c>
      <c r="H24" s="6">
        <f t="shared" si="9"/>
        <v>128100</v>
      </c>
      <c r="I24" s="6">
        <f t="shared" si="9"/>
        <v>128100</v>
      </c>
      <c r="J24" s="6">
        <f t="shared" si="9"/>
        <v>-144600</v>
      </c>
      <c r="K24" s="6">
        <f t="shared" si="9"/>
        <v>144600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</row>
    <row r="25" ht="22" customHeight="1" spans="1:224">
      <c r="A25" s="1"/>
      <c r="B25" s="1">
        <v>1135000462</v>
      </c>
      <c r="C25" s="28" t="s">
        <v>35</v>
      </c>
      <c r="D25" s="29">
        <v>90</v>
      </c>
      <c r="E25" s="29">
        <v>90</v>
      </c>
      <c r="F25" s="1">
        <f>(D25+E25)/2*600</f>
        <v>54000</v>
      </c>
      <c r="G25" s="29">
        <v>27000</v>
      </c>
      <c r="H25" s="1">
        <f>F25-G25</f>
        <v>27000</v>
      </c>
      <c r="I25" s="1">
        <v>27000</v>
      </c>
      <c r="J25" s="1">
        <v>-27000</v>
      </c>
      <c r="K25" s="1">
        <f>H25-I25-J25</f>
        <v>27000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</row>
    <row r="26" ht="22" customHeight="1" spans="1:224">
      <c r="A26" s="1"/>
      <c r="B26" s="1">
        <v>1135002041</v>
      </c>
      <c r="C26" s="28" t="s">
        <v>36</v>
      </c>
      <c r="D26" s="29">
        <v>100</v>
      </c>
      <c r="E26" s="29">
        <v>81</v>
      </c>
      <c r="F26" s="1">
        <f>(D26+E26)/2*600</f>
        <v>54300</v>
      </c>
      <c r="G26" s="29">
        <v>30000</v>
      </c>
      <c r="H26" s="1">
        <f>F26-G26</f>
        <v>24300</v>
      </c>
      <c r="I26" s="1">
        <v>24300</v>
      </c>
      <c r="J26" s="1">
        <v>-30000</v>
      </c>
      <c r="K26" s="1">
        <f>H26-I26-J26</f>
        <v>30000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</row>
    <row r="27" ht="22" customHeight="1" spans="1:224">
      <c r="A27" s="1"/>
      <c r="B27" s="1">
        <v>1135003614</v>
      </c>
      <c r="C27" s="28" t="s">
        <v>37</v>
      </c>
      <c r="D27" s="29">
        <v>172</v>
      </c>
      <c r="E27" s="29">
        <v>170</v>
      </c>
      <c r="F27" s="1">
        <f>(D27+E27)/2*600</f>
        <v>102600</v>
      </c>
      <c r="G27" s="29">
        <v>51600</v>
      </c>
      <c r="H27" s="1">
        <f>F27-G27</f>
        <v>51000</v>
      </c>
      <c r="I27" s="1">
        <v>51000</v>
      </c>
      <c r="J27" s="1">
        <v>-51600</v>
      </c>
      <c r="K27" s="1">
        <f>H27-I27-J27</f>
        <v>51600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</row>
    <row r="28" ht="22" customHeight="1" spans="1:224">
      <c r="A28" s="1"/>
      <c r="B28" s="1">
        <v>1135000461</v>
      </c>
      <c r="C28" s="28" t="s">
        <v>38</v>
      </c>
      <c r="D28" s="29">
        <v>120</v>
      </c>
      <c r="E28" s="29">
        <v>86</v>
      </c>
      <c r="F28" s="1">
        <f>(D28+E28)/2*600</f>
        <v>61800</v>
      </c>
      <c r="G28" s="29">
        <v>36000</v>
      </c>
      <c r="H28" s="1">
        <f>F28-G28</f>
        <v>25800</v>
      </c>
      <c r="I28" s="1">
        <v>25800</v>
      </c>
      <c r="J28" s="1">
        <v>-36000</v>
      </c>
      <c r="K28" s="1">
        <f>H28-I28-J28</f>
        <v>36000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</row>
    <row r="29" ht="22" customHeight="1" spans="1:224">
      <c r="A29" s="3">
        <v>604354</v>
      </c>
      <c r="B29" s="1"/>
      <c r="C29" s="2" t="s">
        <v>39</v>
      </c>
      <c r="D29" s="6">
        <f t="shared" ref="D29:K29" si="10">SUM(D30:D32)</f>
        <v>342</v>
      </c>
      <c r="E29" s="6">
        <f t="shared" si="10"/>
        <v>228</v>
      </c>
      <c r="F29" s="6">
        <f t="shared" si="10"/>
        <v>171000</v>
      </c>
      <c r="G29" s="6">
        <f t="shared" si="10"/>
        <v>102600</v>
      </c>
      <c r="H29" s="6">
        <f t="shared" si="10"/>
        <v>68400</v>
      </c>
      <c r="I29" s="6">
        <f t="shared" si="10"/>
        <v>68400</v>
      </c>
      <c r="J29" s="6">
        <f t="shared" si="10"/>
        <v>-102600</v>
      </c>
      <c r="K29" s="6">
        <f t="shared" si="10"/>
        <v>102600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</row>
    <row r="30" ht="22" customHeight="1" spans="1:224">
      <c r="A30" s="1"/>
      <c r="B30" s="1">
        <v>1135003073</v>
      </c>
      <c r="C30" s="28" t="s">
        <v>40</v>
      </c>
      <c r="D30" s="29">
        <v>90</v>
      </c>
      <c r="E30" s="29">
        <v>90</v>
      </c>
      <c r="F30" s="1">
        <f>(D30+E30)/2*600</f>
        <v>54000</v>
      </c>
      <c r="G30" s="29">
        <v>27000</v>
      </c>
      <c r="H30" s="1">
        <f>F30-G30</f>
        <v>27000</v>
      </c>
      <c r="I30" s="1">
        <v>27000</v>
      </c>
      <c r="J30" s="1">
        <v>-27000</v>
      </c>
      <c r="K30" s="1">
        <f>H30-I30-J30</f>
        <v>27000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</row>
    <row r="31" ht="22" customHeight="1" spans="1:224">
      <c r="A31" s="1"/>
      <c r="B31" s="1">
        <v>1135003076</v>
      </c>
      <c r="C31" s="28" t="s">
        <v>41</v>
      </c>
      <c r="D31" s="29">
        <v>68</v>
      </c>
      <c r="E31" s="29"/>
      <c r="F31" s="1">
        <f>(D31+E31)/2*600</f>
        <v>20400</v>
      </c>
      <c r="G31" s="29">
        <v>20400</v>
      </c>
      <c r="H31" s="1">
        <f>F31-G31</f>
        <v>0</v>
      </c>
      <c r="I31" s="1">
        <v>0</v>
      </c>
      <c r="J31" s="1">
        <v>-20400</v>
      </c>
      <c r="K31" s="1">
        <f>H31-I31-J31</f>
        <v>20400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</row>
    <row r="32" ht="22" customHeight="1" spans="1:224">
      <c r="A32" s="1"/>
      <c r="B32" s="1">
        <v>1135003086</v>
      </c>
      <c r="C32" s="28" t="s">
        <v>42</v>
      </c>
      <c r="D32" s="29">
        <v>184</v>
      </c>
      <c r="E32" s="29">
        <v>138</v>
      </c>
      <c r="F32" s="1">
        <f>(D32+E32)/2*600</f>
        <v>96600</v>
      </c>
      <c r="G32" s="29">
        <v>55200</v>
      </c>
      <c r="H32" s="1">
        <f>F32-G32</f>
        <v>41400</v>
      </c>
      <c r="I32" s="1">
        <v>41400</v>
      </c>
      <c r="J32" s="1">
        <v>-55200</v>
      </c>
      <c r="K32" s="1">
        <f>H32-I32-J32</f>
        <v>55200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</row>
    <row r="33" ht="22" customHeight="1" spans="1:224">
      <c r="A33" s="3">
        <v>604355</v>
      </c>
      <c r="B33" s="1"/>
      <c r="C33" s="2" t="s">
        <v>43</v>
      </c>
      <c r="D33" s="6">
        <f t="shared" ref="D33:K33" si="11">SUM(D34:D38)</f>
        <v>756</v>
      </c>
      <c r="E33" s="6">
        <f t="shared" si="11"/>
        <v>385</v>
      </c>
      <c r="F33" s="6">
        <f t="shared" si="11"/>
        <v>342300</v>
      </c>
      <c r="G33" s="6">
        <f t="shared" si="11"/>
        <v>226800</v>
      </c>
      <c r="H33" s="6">
        <f t="shared" si="11"/>
        <v>115500</v>
      </c>
      <c r="I33" s="6">
        <f t="shared" si="11"/>
        <v>115500</v>
      </c>
      <c r="J33" s="6">
        <f t="shared" si="11"/>
        <v>-226800</v>
      </c>
      <c r="K33" s="6">
        <f t="shared" si="11"/>
        <v>226800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</row>
    <row r="34" ht="22" customHeight="1" spans="1:224">
      <c r="A34" s="1"/>
      <c r="B34" s="1">
        <v>1135000565</v>
      </c>
      <c r="C34" s="28" t="s">
        <v>44</v>
      </c>
      <c r="D34" s="29">
        <v>90</v>
      </c>
      <c r="E34" s="29"/>
      <c r="F34" s="1">
        <f>(D34+E34)/2*600</f>
        <v>27000</v>
      </c>
      <c r="G34" s="29">
        <v>27000</v>
      </c>
      <c r="H34" s="1">
        <f>F34-G34</f>
        <v>0</v>
      </c>
      <c r="I34" s="1">
        <v>0</v>
      </c>
      <c r="J34" s="1">
        <v>-27000</v>
      </c>
      <c r="K34" s="1">
        <f>H34-I34-J34</f>
        <v>27000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</row>
    <row r="35" ht="22" customHeight="1" spans="1:224">
      <c r="A35" s="1"/>
      <c r="B35" s="1">
        <v>1135000670</v>
      </c>
      <c r="C35" s="28" t="s">
        <v>45</v>
      </c>
      <c r="D35" s="29">
        <v>242</v>
      </c>
      <c r="E35" s="29"/>
      <c r="F35" s="1">
        <f>(D35+E35)/2*600</f>
        <v>72600</v>
      </c>
      <c r="G35" s="29">
        <v>72600</v>
      </c>
      <c r="H35" s="1">
        <f>F35-G35</f>
        <v>0</v>
      </c>
      <c r="I35" s="1">
        <v>0</v>
      </c>
      <c r="J35" s="1">
        <v>-72600</v>
      </c>
      <c r="K35" s="1">
        <f>H35-I35-J35</f>
        <v>72600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</row>
    <row r="36" ht="22" customHeight="1" spans="1:224">
      <c r="A36" s="1"/>
      <c r="B36" s="1">
        <v>1135000685</v>
      </c>
      <c r="C36" s="28" t="s">
        <v>46</v>
      </c>
      <c r="D36" s="29">
        <v>214</v>
      </c>
      <c r="E36" s="29">
        <v>215</v>
      </c>
      <c r="F36" s="1">
        <f>(D36+E36)/2*600</f>
        <v>128700</v>
      </c>
      <c r="G36" s="29">
        <v>64200</v>
      </c>
      <c r="H36" s="1">
        <f>F36-G36</f>
        <v>64500</v>
      </c>
      <c r="I36" s="1">
        <v>64500</v>
      </c>
      <c r="J36" s="1">
        <v>-64200</v>
      </c>
      <c r="K36" s="1">
        <f>H36-I36-J36</f>
        <v>64200</v>
      </c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</row>
    <row r="37" ht="22" customHeight="1" spans="1:224">
      <c r="A37" s="1"/>
      <c r="B37" s="1">
        <v>1135000742</v>
      </c>
      <c r="C37" s="28" t="s">
        <v>47</v>
      </c>
      <c r="D37" s="29">
        <v>60</v>
      </c>
      <c r="E37" s="29">
        <v>60</v>
      </c>
      <c r="F37" s="1">
        <f>(D37+E37)/2*600</f>
        <v>36000</v>
      </c>
      <c r="G37" s="29">
        <v>18000</v>
      </c>
      <c r="H37" s="1">
        <f>F37-G37</f>
        <v>18000</v>
      </c>
      <c r="I37" s="1">
        <v>18000</v>
      </c>
      <c r="J37" s="1">
        <v>-18000</v>
      </c>
      <c r="K37" s="1">
        <f>H37-I37-J37</f>
        <v>18000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</row>
    <row r="38" ht="22" customHeight="1" spans="1:224">
      <c r="A38" s="1"/>
      <c r="B38" s="1">
        <v>1135000927</v>
      </c>
      <c r="C38" s="28" t="s">
        <v>48</v>
      </c>
      <c r="D38" s="29">
        <v>150</v>
      </c>
      <c r="E38" s="29">
        <v>110</v>
      </c>
      <c r="F38" s="1">
        <f>(D38+E38)/2*600</f>
        <v>78000</v>
      </c>
      <c r="G38" s="29">
        <v>45000</v>
      </c>
      <c r="H38" s="1">
        <f>F38-G38</f>
        <v>33000</v>
      </c>
      <c r="I38" s="1">
        <v>33000</v>
      </c>
      <c r="J38" s="1">
        <v>-45000</v>
      </c>
      <c r="K38" s="1">
        <f>H38-I38-J38</f>
        <v>45000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</row>
    <row r="39" ht="22" customHeight="1" spans="1:224">
      <c r="A39" s="3">
        <v>604356</v>
      </c>
      <c r="B39" s="1"/>
      <c r="C39" s="2" t="s">
        <v>49</v>
      </c>
      <c r="D39" s="6">
        <f>SUM(D40:D45)</f>
        <v>425</v>
      </c>
      <c r="E39" s="6">
        <f t="shared" ref="E39:K39" si="12">SUM(E40:E45)</f>
        <v>491</v>
      </c>
      <c r="F39" s="6">
        <f t="shared" si="12"/>
        <v>274800</v>
      </c>
      <c r="G39" s="6">
        <f t="shared" si="12"/>
        <v>127500</v>
      </c>
      <c r="H39" s="6">
        <f t="shared" si="12"/>
        <v>147300</v>
      </c>
      <c r="I39" s="6">
        <f t="shared" si="12"/>
        <v>147300</v>
      </c>
      <c r="J39" s="6">
        <f t="shared" si="12"/>
        <v>-127500</v>
      </c>
      <c r="K39" s="6">
        <f t="shared" si="12"/>
        <v>127500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</row>
    <row r="40" ht="22" customHeight="1" spans="1:224">
      <c r="A40" s="1"/>
      <c r="B40" s="1">
        <v>1135000878</v>
      </c>
      <c r="C40" s="28" t="s">
        <v>50</v>
      </c>
      <c r="D40" s="29">
        <v>70</v>
      </c>
      <c r="E40" s="29">
        <v>50</v>
      </c>
      <c r="F40" s="1">
        <f t="shared" ref="F40:F45" si="13">(D40+E40)/2*600</f>
        <v>36000</v>
      </c>
      <c r="G40" s="29">
        <v>21000</v>
      </c>
      <c r="H40" s="1">
        <f t="shared" ref="H40:H45" si="14">F40-G40</f>
        <v>15000</v>
      </c>
      <c r="I40" s="1">
        <v>15000</v>
      </c>
      <c r="J40" s="1">
        <v>-21000</v>
      </c>
      <c r="K40" s="1">
        <f t="shared" ref="K40:K45" si="15">H40-I40-J40</f>
        <v>21000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</row>
    <row r="41" s="9" customFormat="1" ht="22" customHeight="1" spans="1:224">
      <c r="A41" s="1"/>
      <c r="B41" s="1">
        <v>1135001542</v>
      </c>
      <c r="C41" s="28" t="s">
        <v>51</v>
      </c>
      <c r="D41" s="29">
        <v>120</v>
      </c>
      <c r="E41" s="29">
        <v>120</v>
      </c>
      <c r="F41" s="1">
        <f t="shared" si="13"/>
        <v>72000</v>
      </c>
      <c r="G41" s="29">
        <v>36000</v>
      </c>
      <c r="H41" s="1">
        <f t="shared" si="14"/>
        <v>36000</v>
      </c>
      <c r="I41" s="1">
        <v>36000</v>
      </c>
      <c r="J41" s="1">
        <v>-36000</v>
      </c>
      <c r="K41" s="1">
        <f t="shared" si="15"/>
        <v>36000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</row>
    <row r="42" ht="22" customHeight="1" spans="1:224">
      <c r="A42" s="1"/>
      <c r="B42" s="1">
        <v>1135003452</v>
      </c>
      <c r="C42" s="28" t="s">
        <v>52</v>
      </c>
      <c r="D42" s="29">
        <v>80</v>
      </c>
      <c r="E42" s="29">
        <v>67</v>
      </c>
      <c r="F42" s="1">
        <f t="shared" si="13"/>
        <v>44100</v>
      </c>
      <c r="G42" s="29">
        <v>24000</v>
      </c>
      <c r="H42" s="1">
        <f t="shared" si="14"/>
        <v>20100</v>
      </c>
      <c r="I42" s="1">
        <v>20100</v>
      </c>
      <c r="J42" s="1">
        <v>-24000</v>
      </c>
      <c r="K42" s="1">
        <f t="shared" si="15"/>
        <v>24000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</row>
    <row r="43" ht="22" customHeight="1" spans="1:224">
      <c r="A43" s="1"/>
      <c r="B43" s="1">
        <v>1135010424</v>
      </c>
      <c r="C43" s="28" t="s">
        <v>53</v>
      </c>
      <c r="D43" s="29"/>
      <c r="E43" s="29">
        <v>100</v>
      </c>
      <c r="F43" s="1">
        <f t="shared" si="13"/>
        <v>30000</v>
      </c>
      <c r="G43" s="29"/>
      <c r="H43" s="1">
        <f t="shared" si="14"/>
        <v>30000</v>
      </c>
      <c r="I43" s="1">
        <v>30000</v>
      </c>
      <c r="J43" s="1"/>
      <c r="K43" s="1">
        <f t="shared" si="15"/>
        <v>0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</row>
    <row r="44" ht="22" customHeight="1" spans="1:224">
      <c r="A44" s="1"/>
      <c r="B44" s="1">
        <v>1135010432</v>
      </c>
      <c r="C44" s="28" t="s">
        <v>54</v>
      </c>
      <c r="D44" s="29">
        <v>80</v>
      </c>
      <c r="E44" s="29">
        <v>79</v>
      </c>
      <c r="F44" s="1">
        <f t="shared" si="13"/>
        <v>47700</v>
      </c>
      <c r="G44" s="29">
        <v>24000</v>
      </c>
      <c r="H44" s="1">
        <f t="shared" si="14"/>
        <v>23700</v>
      </c>
      <c r="I44" s="1">
        <v>23700</v>
      </c>
      <c r="J44" s="1">
        <v>-24000</v>
      </c>
      <c r="K44" s="1">
        <f t="shared" si="15"/>
        <v>24000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</row>
    <row r="45" ht="22" customHeight="1" spans="1:224">
      <c r="A45" s="1"/>
      <c r="B45" s="1">
        <v>1135000525</v>
      </c>
      <c r="C45" s="28" t="s">
        <v>55</v>
      </c>
      <c r="D45" s="29">
        <v>75</v>
      </c>
      <c r="E45" s="29">
        <v>75</v>
      </c>
      <c r="F45" s="1">
        <f t="shared" si="13"/>
        <v>45000</v>
      </c>
      <c r="G45" s="29">
        <v>22500</v>
      </c>
      <c r="H45" s="1">
        <f t="shared" si="14"/>
        <v>22500</v>
      </c>
      <c r="I45" s="1">
        <v>22500</v>
      </c>
      <c r="J45" s="1">
        <v>-22500</v>
      </c>
      <c r="K45" s="1">
        <f t="shared" si="15"/>
        <v>22500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</row>
    <row r="46" ht="22" customHeight="1" spans="1:224">
      <c r="A46" s="3">
        <v>604358</v>
      </c>
      <c r="B46" s="1"/>
      <c r="C46" s="2" t="s">
        <v>56</v>
      </c>
      <c r="D46" s="6">
        <f t="shared" ref="D46:K46" si="16">SUM(D47:D50)</f>
        <v>383</v>
      </c>
      <c r="E46" s="6">
        <f t="shared" si="16"/>
        <v>329</v>
      </c>
      <c r="F46" s="6">
        <f t="shared" si="16"/>
        <v>213600</v>
      </c>
      <c r="G46" s="6">
        <f t="shared" si="16"/>
        <v>114900</v>
      </c>
      <c r="H46" s="6">
        <f t="shared" si="16"/>
        <v>98700</v>
      </c>
      <c r="I46" s="6">
        <f t="shared" si="16"/>
        <v>98700</v>
      </c>
      <c r="J46" s="6">
        <f t="shared" si="16"/>
        <v>-114900</v>
      </c>
      <c r="K46" s="6">
        <f t="shared" si="16"/>
        <v>114900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</row>
    <row r="47" ht="22" customHeight="1" spans="1:224">
      <c r="A47" s="1"/>
      <c r="B47" s="1">
        <v>1135000724</v>
      </c>
      <c r="C47" s="28" t="s">
        <v>57</v>
      </c>
      <c r="D47" s="29">
        <v>87</v>
      </c>
      <c r="E47" s="29">
        <v>72</v>
      </c>
      <c r="F47" s="1">
        <f t="shared" ref="F46:F53" si="17">(D47+E47)/2*600</f>
        <v>47700</v>
      </c>
      <c r="G47" s="29">
        <v>26100</v>
      </c>
      <c r="H47" s="1">
        <f t="shared" ref="H46:H53" si="18">F47-G47</f>
        <v>21600</v>
      </c>
      <c r="I47" s="1">
        <v>21600</v>
      </c>
      <c r="J47" s="1">
        <v>-26100</v>
      </c>
      <c r="K47" s="1">
        <f>H47-I47-J47</f>
        <v>26100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</row>
    <row r="48" ht="22" customHeight="1" spans="1:224">
      <c r="A48" s="1"/>
      <c r="B48" s="1">
        <v>1135000725</v>
      </c>
      <c r="C48" s="28" t="s">
        <v>58</v>
      </c>
      <c r="D48" s="29">
        <v>150</v>
      </c>
      <c r="E48" s="29">
        <v>137</v>
      </c>
      <c r="F48" s="1">
        <f t="shared" si="17"/>
        <v>86100</v>
      </c>
      <c r="G48" s="29">
        <v>45000</v>
      </c>
      <c r="H48" s="1">
        <f t="shared" si="18"/>
        <v>41100</v>
      </c>
      <c r="I48" s="1">
        <v>41100</v>
      </c>
      <c r="J48" s="1">
        <v>-45000</v>
      </c>
      <c r="K48" s="1">
        <f>H48-I48-J48</f>
        <v>45000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</row>
    <row r="49" ht="22" customHeight="1" spans="1:224">
      <c r="A49" s="1"/>
      <c r="B49" s="1">
        <v>1135001528</v>
      </c>
      <c r="C49" s="28" t="s">
        <v>59</v>
      </c>
      <c r="D49" s="29">
        <v>75</v>
      </c>
      <c r="E49" s="29">
        <v>70</v>
      </c>
      <c r="F49" s="1">
        <f t="shared" si="17"/>
        <v>43500</v>
      </c>
      <c r="G49" s="29">
        <v>22500</v>
      </c>
      <c r="H49" s="1">
        <f t="shared" si="18"/>
        <v>21000</v>
      </c>
      <c r="I49" s="1">
        <v>21000</v>
      </c>
      <c r="J49" s="1">
        <v>-22500</v>
      </c>
      <c r="K49" s="1">
        <f>H49-I49-J49</f>
        <v>22500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</row>
    <row r="50" ht="22" customHeight="1" spans="1:224">
      <c r="A50" s="1"/>
      <c r="B50" s="1">
        <v>1135001670</v>
      </c>
      <c r="C50" s="28" t="s">
        <v>60</v>
      </c>
      <c r="D50" s="29">
        <v>71</v>
      </c>
      <c r="E50" s="29">
        <v>50</v>
      </c>
      <c r="F50" s="1">
        <f t="shared" si="17"/>
        <v>36300</v>
      </c>
      <c r="G50" s="29">
        <v>21300</v>
      </c>
      <c r="H50" s="1">
        <f t="shared" si="18"/>
        <v>15000</v>
      </c>
      <c r="I50" s="1">
        <v>15000</v>
      </c>
      <c r="J50" s="1">
        <v>-21300</v>
      </c>
      <c r="K50" s="1">
        <f>H50-I50-J50</f>
        <v>21300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</row>
    <row r="51" ht="22" customHeight="1" spans="1:224">
      <c r="A51" s="3">
        <v>604359</v>
      </c>
      <c r="B51" s="1"/>
      <c r="C51" s="2" t="s">
        <v>61</v>
      </c>
      <c r="D51" s="6">
        <f t="shared" ref="D51:K51" si="19">SUM(D52:D52)</f>
        <v>80</v>
      </c>
      <c r="E51" s="6">
        <f t="shared" si="19"/>
        <v>73</v>
      </c>
      <c r="F51" s="6">
        <f t="shared" si="19"/>
        <v>45900</v>
      </c>
      <c r="G51" s="6">
        <f t="shared" si="19"/>
        <v>24000</v>
      </c>
      <c r="H51" s="6">
        <f t="shared" si="19"/>
        <v>21900</v>
      </c>
      <c r="I51" s="6">
        <f t="shared" si="19"/>
        <v>21900</v>
      </c>
      <c r="J51" s="6">
        <f t="shared" si="19"/>
        <v>-24000</v>
      </c>
      <c r="K51" s="6">
        <f t="shared" si="19"/>
        <v>24000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</row>
    <row r="52" ht="22" customHeight="1" spans="1:224">
      <c r="A52" s="1"/>
      <c r="B52" s="1">
        <v>1135000523</v>
      </c>
      <c r="C52" s="28" t="s">
        <v>62</v>
      </c>
      <c r="D52" s="29">
        <v>80</v>
      </c>
      <c r="E52" s="29">
        <v>73</v>
      </c>
      <c r="F52" s="1">
        <f t="shared" si="17"/>
        <v>45900</v>
      </c>
      <c r="G52" s="29">
        <v>24000</v>
      </c>
      <c r="H52" s="1">
        <f t="shared" si="18"/>
        <v>21900</v>
      </c>
      <c r="I52" s="1">
        <v>21900</v>
      </c>
      <c r="J52" s="1">
        <v>-24000</v>
      </c>
      <c r="K52" s="1">
        <f>H52-I52-J52</f>
        <v>24000</v>
      </c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</row>
    <row r="53" ht="22" customHeight="1" spans="1:224">
      <c r="A53" s="3">
        <v>604361</v>
      </c>
      <c r="B53" s="1"/>
      <c r="C53" s="2" t="s">
        <v>63</v>
      </c>
      <c r="D53" s="6">
        <f t="shared" ref="D53:K53" si="20">SUM(D54:D57)</f>
        <v>798</v>
      </c>
      <c r="E53" s="6">
        <f t="shared" si="20"/>
        <v>696</v>
      </c>
      <c r="F53" s="6">
        <f t="shared" si="20"/>
        <v>448200</v>
      </c>
      <c r="G53" s="6">
        <f t="shared" si="20"/>
        <v>239400</v>
      </c>
      <c r="H53" s="6">
        <f t="shared" si="20"/>
        <v>208800</v>
      </c>
      <c r="I53" s="6">
        <f t="shared" si="20"/>
        <v>208800</v>
      </c>
      <c r="J53" s="6">
        <f t="shared" si="20"/>
        <v>-49300</v>
      </c>
      <c r="K53" s="6">
        <f t="shared" si="20"/>
        <v>49300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</row>
    <row r="54" ht="22" customHeight="1" spans="1:224">
      <c r="A54" s="1"/>
      <c r="B54" s="1">
        <v>1135000391</v>
      </c>
      <c r="C54" s="28" t="s">
        <v>64</v>
      </c>
      <c r="D54" s="29">
        <v>90</v>
      </c>
      <c r="E54" s="29">
        <v>84</v>
      </c>
      <c r="F54" s="1">
        <f t="shared" ref="F54:F59" si="21">(D54+E54)/2*600</f>
        <v>52200</v>
      </c>
      <c r="G54" s="29">
        <v>27000</v>
      </c>
      <c r="H54" s="1">
        <f>F54-G54</f>
        <v>25200</v>
      </c>
      <c r="I54" s="1">
        <v>25200</v>
      </c>
      <c r="J54" s="1">
        <v>-27000</v>
      </c>
      <c r="K54" s="1">
        <f>H54-I54-J54</f>
        <v>27000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</row>
    <row r="55" ht="22" customHeight="1" spans="1:224">
      <c r="A55" s="1"/>
      <c r="B55" s="1">
        <v>1135000489</v>
      </c>
      <c r="C55" s="28" t="s">
        <v>65</v>
      </c>
      <c r="D55" s="29">
        <v>400</v>
      </c>
      <c r="E55" s="29">
        <v>358</v>
      </c>
      <c r="F55" s="1">
        <f t="shared" si="21"/>
        <v>227400</v>
      </c>
      <c r="G55" s="29">
        <v>120000</v>
      </c>
      <c r="H55" s="1">
        <f>F55-G55</f>
        <v>107400</v>
      </c>
      <c r="I55" s="1">
        <v>107400</v>
      </c>
      <c r="J55" s="1">
        <v>-22300</v>
      </c>
      <c r="K55" s="1">
        <f>H55-I55-J55</f>
        <v>22300</v>
      </c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</row>
    <row r="56" ht="22" customHeight="1" spans="1:224">
      <c r="A56" s="1"/>
      <c r="B56" s="1">
        <v>1135000542</v>
      </c>
      <c r="C56" s="28" t="s">
        <v>66</v>
      </c>
      <c r="D56" s="29">
        <v>113</v>
      </c>
      <c r="E56" s="29">
        <v>80</v>
      </c>
      <c r="F56" s="1">
        <f t="shared" si="21"/>
        <v>57900</v>
      </c>
      <c r="G56" s="29">
        <v>33900</v>
      </c>
      <c r="H56" s="1">
        <f>F56-G56</f>
        <v>24000</v>
      </c>
      <c r="I56" s="1">
        <v>24000</v>
      </c>
      <c r="J56" s="1"/>
      <c r="K56" s="1">
        <f>H56-I56-J56</f>
        <v>0</v>
      </c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</row>
    <row r="57" ht="22" customHeight="1" spans="1:224">
      <c r="A57" s="1"/>
      <c r="B57" s="1">
        <v>1135009805</v>
      </c>
      <c r="C57" s="28" t="s">
        <v>67</v>
      </c>
      <c r="D57" s="29">
        <v>195</v>
      </c>
      <c r="E57" s="29">
        <v>174</v>
      </c>
      <c r="F57" s="1">
        <f t="shared" si="21"/>
        <v>110700</v>
      </c>
      <c r="G57" s="29">
        <v>58500</v>
      </c>
      <c r="H57" s="1">
        <f>F57-G57</f>
        <v>52200</v>
      </c>
      <c r="I57" s="1">
        <v>52200</v>
      </c>
      <c r="J57" s="1"/>
      <c r="K57" s="1">
        <f>H57-I57-J57</f>
        <v>0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</row>
    <row r="58" ht="22" customHeight="1" spans="1:224">
      <c r="A58" s="3">
        <v>604362</v>
      </c>
      <c r="B58" s="1"/>
      <c r="C58" s="2" t="s">
        <v>68</v>
      </c>
      <c r="D58" s="6">
        <f t="shared" ref="D58:K58" si="22">SUM(D59:D59)</f>
        <v>0</v>
      </c>
      <c r="E58" s="6">
        <f t="shared" si="22"/>
        <v>134</v>
      </c>
      <c r="F58" s="6">
        <f t="shared" si="22"/>
        <v>40200</v>
      </c>
      <c r="G58" s="6">
        <f t="shared" si="22"/>
        <v>0</v>
      </c>
      <c r="H58" s="6">
        <f t="shared" si="22"/>
        <v>40200</v>
      </c>
      <c r="I58" s="6">
        <f t="shared" si="22"/>
        <v>40200</v>
      </c>
      <c r="J58" s="6">
        <f t="shared" si="22"/>
        <v>0</v>
      </c>
      <c r="K58" s="6">
        <f t="shared" si="22"/>
        <v>0</v>
      </c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</row>
    <row r="59" ht="22" customHeight="1" spans="1:224">
      <c r="A59" s="1"/>
      <c r="B59" s="1">
        <v>1135003207</v>
      </c>
      <c r="C59" s="28" t="s">
        <v>69</v>
      </c>
      <c r="D59" s="29"/>
      <c r="E59" s="29">
        <v>134</v>
      </c>
      <c r="F59" s="1">
        <f t="shared" si="21"/>
        <v>40200</v>
      </c>
      <c r="G59" s="29"/>
      <c r="H59" s="1">
        <f>F59-G59</f>
        <v>40200</v>
      </c>
      <c r="I59" s="1">
        <v>40200</v>
      </c>
      <c r="J59" s="1"/>
      <c r="K59" s="1">
        <f>H59-I59-J59</f>
        <v>0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</row>
    <row r="60" ht="22" customHeight="1" spans="1:224">
      <c r="A60" s="3">
        <v>604363</v>
      </c>
      <c r="B60" s="1"/>
      <c r="C60" s="2" t="s">
        <v>70</v>
      </c>
      <c r="D60" s="6">
        <f t="shared" ref="D60:K60" si="23">SUM(D61:D66)</f>
        <v>886</v>
      </c>
      <c r="E60" s="6">
        <f t="shared" si="23"/>
        <v>846</v>
      </c>
      <c r="F60" s="6">
        <f t="shared" si="23"/>
        <v>519600</v>
      </c>
      <c r="G60" s="6">
        <f t="shared" si="23"/>
        <v>265800</v>
      </c>
      <c r="H60" s="6">
        <f t="shared" si="23"/>
        <v>253800</v>
      </c>
      <c r="I60" s="6">
        <f t="shared" si="23"/>
        <v>168500</v>
      </c>
      <c r="J60" s="6">
        <f t="shared" si="23"/>
        <v>0</v>
      </c>
      <c r="K60" s="6">
        <f t="shared" si="23"/>
        <v>85300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</row>
    <row r="61" ht="22" customHeight="1" spans="1:224">
      <c r="A61" s="1"/>
      <c r="B61" s="1">
        <v>1135000222</v>
      </c>
      <c r="C61" s="28" t="s">
        <v>71</v>
      </c>
      <c r="D61" s="29">
        <v>245</v>
      </c>
      <c r="E61" s="29">
        <v>270</v>
      </c>
      <c r="F61" s="1">
        <f t="shared" ref="F61:F66" si="24">(D61+E61)/2*600</f>
        <v>154500</v>
      </c>
      <c r="G61" s="29">
        <v>73500</v>
      </c>
      <c r="H61" s="1">
        <f t="shared" ref="H61:H66" si="25">F61-G61</f>
        <v>81000</v>
      </c>
      <c r="I61" s="1">
        <v>81000</v>
      </c>
      <c r="J61" s="1"/>
      <c r="K61" s="1">
        <f t="shared" ref="K61:K66" si="26">H61-I61-J61</f>
        <v>0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</row>
    <row r="62" ht="22" customHeight="1" spans="1:224">
      <c r="A62" s="1"/>
      <c r="B62" s="1">
        <v>1135000225</v>
      </c>
      <c r="C62" s="28" t="s">
        <v>72</v>
      </c>
      <c r="D62" s="29">
        <v>150</v>
      </c>
      <c r="E62" s="29">
        <v>150</v>
      </c>
      <c r="F62" s="1">
        <f t="shared" si="24"/>
        <v>90000</v>
      </c>
      <c r="G62" s="29">
        <v>45000</v>
      </c>
      <c r="H62" s="1">
        <f t="shared" si="25"/>
        <v>45000</v>
      </c>
      <c r="I62" s="1">
        <v>45000</v>
      </c>
      <c r="J62" s="1"/>
      <c r="K62" s="1">
        <f t="shared" si="26"/>
        <v>0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</row>
    <row r="63" ht="22" customHeight="1" spans="1:224">
      <c r="A63" s="1"/>
      <c r="B63" s="1">
        <v>1135000438</v>
      </c>
      <c r="C63" s="28" t="s">
        <v>73</v>
      </c>
      <c r="D63" s="29">
        <v>120</v>
      </c>
      <c r="E63" s="29">
        <v>120</v>
      </c>
      <c r="F63" s="1">
        <f t="shared" si="24"/>
        <v>72000</v>
      </c>
      <c r="G63" s="29">
        <v>36000</v>
      </c>
      <c r="H63" s="1">
        <f t="shared" si="25"/>
        <v>36000</v>
      </c>
      <c r="I63" s="1">
        <v>36000</v>
      </c>
      <c r="J63" s="1"/>
      <c r="K63" s="1">
        <f t="shared" si="26"/>
        <v>0</v>
      </c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</row>
    <row r="64" ht="22" customHeight="1" spans="1:224">
      <c r="A64" s="1"/>
      <c r="B64" s="1">
        <v>1135000450</v>
      </c>
      <c r="C64" s="28" t="s">
        <v>74</v>
      </c>
      <c r="D64" s="29">
        <v>80</v>
      </c>
      <c r="E64" s="29">
        <v>78</v>
      </c>
      <c r="F64" s="1">
        <f t="shared" si="24"/>
        <v>47400</v>
      </c>
      <c r="G64" s="29">
        <v>24000</v>
      </c>
      <c r="H64" s="1">
        <f t="shared" si="25"/>
        <v>23400</v>
      </c>
      <c r="I64" s="1">
        <v>6500</v>
      </c>
      <c r="J64" s="1"/>
      <c r="K64" s="1">
        <f t="shared" si="26"/>
        <v>16900</v>
      </c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</row>
    <row r="65" ht="22" customHeight="1" spans="1:224">
      <c r="A65" s="1"/>
      <c r="B65" s="1">
        <v>1135000443</v>
      </c>
      <c r="C65" s="28" t="s">
        <v>75</v>
      </c>
      <c r="D65" s="29">
        <v>87</v>
      </c>
      <c r="E65" s="29">
        <v>78</v>
      </c>
      <c r="F65" s="1">
        <f t="shared" si="24"/>
        <v>49500</v>
      </c>
      <c r="G65" s="29">
        <v>26100</v>
      </c>
      <c r="H65" s="1">
        <f t="shared" si="25"/>
        <v>23400</v>
      </c>
      <c r="I65" s="1"/>
      <c r="J65" s="1"/>
      <c r="K65" s="1">
        <f t="shared" si="26"/>
        <v>23400</v>
      </c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</row>
    <row r="66" ht="22" customHeight="1" spans="1:224">
      <c r="A66" s="1"/>
      <c r="B66" s="1">
        <v>1135003849</v>
      </c>
      <c r="C66" s="28" t="s">
        <v>76</v>
      </c>
      <c r="D66" s="29">
        <v>204</v>
      </c>
      <c r="E66" s="29">
        <v>150</v>
      </c>
      <c r="F66" s="1">
        <f t="shared" si="24"/>
        <v>106200</v>
      </c>
      <c r="G66" s="29">
        <v>61200</v>
      </c>
      <c r="H66" s="1">
        <f t="shared" si="25"/>
        <v>45000</v>
      </c>
      <c r="I66" s="1"/>
      <c r="J66" s="1"/>
      <c r="K66" s="1">
        <f t="shared" si="26"/>
        <v>45000</v>
      </c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</row>
    <row r="67" ht="22" customHeight="1" spans="1:224">
      <c r="A67" s="3">
        <v>604364</v>
      </c>
      <c r="B67" s="1"/>
      <c r="C67" s="2" t="s">
        <v>77</v>
      </c>
      <c r="D67" s="6">
        <f>SUM(D68)</f>
        <v>180</v>
      </c>
      <c r="E67" s="6">
        <f t="shared" ref="D67:K67" si="27">SUM(E68)</f>
        <v>179</v>
      </c>
      <c r="F67" s="6">
        <f t="shared" si="27"/>
        <v>107700</v>
      </c>
      <c r="G67" s="6">
        <f t="shared" si="27"/>
        <v>54000</v>
      </c>
      <c r="H67" s="6">
        <f t="shared" si="27"/>
        <v>53700</v>
      </c>
      <c r="I67" s="6">
        <f t="shared" si="27"/>
        <v>0</v>
      </c>
      <c r="J67" s="6">
        <f t="shared" si="27"/>
        <v>0</v>
      </c>
      <c r="K67" s="6">
        <f t="shared" si="27"/>
        <v>53700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</row>
    <row r="68" ht="22" customHeight="1" spans="1:224">
      <c r="A68" s="1"/>
      <c r="B68" s="1">
        <v>1135011609</v>
      </c>
      <c r="C68" s="28" t="s">
        <v>78</v>
      </c>
      <c r="D68" s="29">
        <v>180</v>
      </c>
      <c r="E68" s="29">
        <v>179</v>
      </c>
      <c r="F68" s="1">
        <f>(D68+E68)/2*600</f>
        <v>107700</v>
      </c>
      <c r="G68" s="29">
        <v>54000</v>
      </c>
      <c r="H68" s="1">
        <f>F68-G68</f>
        <v>53700</v>
      </c>
      <c r="I68" s="1"/>
      <c r="J68" s="1"/>
      <c r="K68" s="1">
        <f>H68-I68-J68</f>
        <v>53700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</row>
    <row r="69" ht="22" customHeight="1" spans="1:224">
      <c r="A69" s="3">
        <v>604365</v>
      </c>
      <c r="B69" s="1"/>
      <c r="C69" s="2" t="s">
        <v>79</v>
      </c>
      <c r="D69" s="6">
        <f t="shared" ref="D69:K69" si="28">SUM(D70)</f>
        <v>75</v>
      </c>
      <c r="E69" s="6">
        <f t="shared" si="28"/>
        <v>51</v>
      </c>
      <c r="F69" s="6">
        <f t="shared" si="28"/>
        <v>37800</v>
      </c>
      <c r="G69" s="6">
        <f t="shared" si="28"/>
        <v>22500</v>
      </c>
      <c r="H69" s="6">
        <f t="shared" si="28"/>
        <v>15300</v>
      </c>
      <c r="I69" s="6">
        <f t="shared" si="28"/>
        <v>0</v>
      </c>
      <c r="J69" s="6">
        <f t="shared" si="28"/>
        <v>0</v>
      </c>
      <c r="K69" s="6">
        <f t="shared" si="28"/>
        <v>15300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</row>
    <row r="70" ht="22" customHeight="1" spans="1:224">
      <c r="A70" s="1"/>
      <c r="B70" s="1">
        <v>1135000589</v>
      </c>
      <c r="C70" s="28" t="s">
        <v>80</v>
      </c>
      <c r="D70" s="29">
        <v>75</v>
      </c>
      <c r="E70" s="29">
        <v>51</v>
      </c>
      <c r="F70" s="1">
        <f>(D70+E70)/2*600</f>
        <v>37800</v>
      </c>
      <c r="G70" s="29">
        <v>22500</v>
      </c>
      <c r="H70" s="1">
        <f>F70-G70</f>
        <v>15300</v>
      </c>
      <c r="I70" s="1"/>
      <c r="J70" s="1"/>
      <c r="K70" s="1">
        <f>H70-I70-J70</f>
        <v>15300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</row>
    <row r="71" ht="22" customHeight="1" spans="1:224">
      <c r="A71" s="3">
        <v>604366</v>
      </c>
      <c r="B71" s="1"/>
      <c r="C71" s="2" t="s">
        <v>81</v>
      </c>
      <c r="D71" s="6">
        <f t="shared" ref="D71:K71" si="29">SUM(D72:D74)</f>
        <v>274</v>
      </c>
      <c r="E71" s="6">
        <f t="shared" si="29"/>
        <v>170</v>
      </c>
      <c r="F71" s="6">
        <f t="shared" si="29"/>
        <v>133200</v>
      </c>
      <c r="G71" s="6">
        <f t="shared" si="29"/>
        <v>82200</v>
      </c>
      <c r="H71" s="6">
        <f t="shared" si="29"/>
        <v>51000</v>
      </c>
      <c r="I71" s="6">
        <f t="shared" si="29"/>
        <v>0</v>
      </c>
      <c r="J71" s="6">
        <f t="shared" si="29"/>
        <v>0</v>
      </c>
      <c r="K71" s="6">
        <f t="shared" si="29"/>
        <v>51000</v>
      </c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</row>
    <row r="72" ht="22" customHeight="1" spans="1:224">
      <c r="A72" s="1"/>
      <c r="B72" s="1">
        <v>1135003451</v>
      </c>
      <c r="C72" s="28" t="s">
        <v>82</v>
      </c>
      <c r="D72" s="29">
        <v>97</v>
      </c>
      <c r="E72" s="29"/>
      <c r="F72" s="1">
        <f t="shared" ref="F71:F83" si="30">(D72+E72)/2*600</f>
        <v>29100</v>
      </c>
      <c r="G72" s="29">
        <v>29100</v>
      </c>
      <c r="H72" s="1">
        <f t="shared" ref="H71:H83" si="31">F72-G72</f>
        <v>0</v>
      </c>
      <c r="I72" s="1"/>
      <c r="J72" s="1"/>
      <c r="K72" s="1">
        <f>H72-I72-J72</f>
        <v>0</v>
      </c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</row>
    <row r="73" ht="22" customHeight="1" spans="1:224">
      <c r="A73" s="1"/>
      <c r="B73" s="1">
        <v>1135003474</v>
      </c>
      <c r="C73" s="28" t="s">
        <v>83</v>
      </c>
      <c r="D73" s="29">
        <v>57</v>
      </c>
      <c r="E73" s="29">
        <v>50</v>
      </c>
      <c r="F73" s="1">
        <f t="shared" si="30"/>
        <v>32100</v>
      </c>
      <c r="G73" s="29">
        <v>17100</v>
      </c>
      <c r="H73" s="1">
        <f t="shared" si="31"/>
        <v>15000</v>
      </c>
      <c r="I73" s="1"/>
      <c r="J73" s="1"/>
      <c r="K73" s="1">
        <f>H73-I73-J73</f>
        <v>15000</v>
      </c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</row>
    <row r="74" ht="22" customHeight="1" spans="1:224">
      <c r="A74" s="1"/>
      <c r="B74" s="1">
        <v>1135003284</v>
      </c>
      <c r="C74" s="28" t="s">
        <v>84</v>
      </c>
      <c r="D74" s="29">
        <v>120</v>
      </c>
      <c r="E74" s="29">
        <v>120</v>
      </c>
      <c r="F74" s="1">
        <f t="shared" si="30"/>
        <v>72000</v>
      </c>
      <c r="G74" s="29">
        <v>36000</v>
      </c>
      <c r="H74" s="1">
        <f t="shared" si="31"/>
        <v>36000</v>
      </c>
      <c r="I74" s="1"/>
      <c r="J74" s="1"/>
      <c r="K74" s="1">
        <f>H74-I74-J74</f>
        <v>36000</v>
      </c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</row>
    <row r="75" ht="22" customHeight="1" spans="1:224">
      <c r="A75" s="3">
        <v>604367</v>
      </c>
      <c r="B75" s="1"/>
      <c r="C75" s="2" t="s">
        <v>85</v>
      </c>
      <c r="D75" s="6">
        <f t="shared" ref="D75:K75" si="32">SUM(D76:D78)</f>
        <v>227</v>
      </c>
      <c r="E75" s="6">
        <f t="shared" si="32"/>
        <v>44</v>
      </c>
      <c r="F75" s="6">
        <f t="shared" si="32"/>
        <v>81300</v>
      </c>
      <c r="G75" s="6">
        <f t="shared" si="32"/>
        <v>68100</v>
      </c>
      <c r="H75" s="6">
        <f t="shared" si="32"/>
        <v>13200</v>
      </c>
      <c r="I75" s="6">
        <f t="shared" si="32"/>
        <v>0</v>
      </c>
      <c r="J75" s="6">
        <f t="shared" si="32"/>
        <v>0</v>
      </c>
      <c r="K75" s="6">
        <f t="shared" si="32"/>
        <v>13200</v>
      </c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</row>
    <row r="76" ht="22" customHeight="1" spans="1:224">
      <c r="A76" s="1"/>
      <c r="B76" s="1">
        <v>1135000228</v>
      </c>
      <c r="C76" s="28" t="s">
        <v>86</v>
      </c>
      <c r="D76" s="29">
        <v>90</v>
      </c>
      <c r="E76" s="29"/>
      <c r="F76" s="1">
        <f t="shared" si="30"/>
        <v>27000</v>
      </c>
      <c r="G76" s="29">
        <v>27000</v>
      </c>
      <c r="H76" s="1">
        <f t="shared" si="31"/>
        <v>0</v>
      </c>
      <c r="I76" s="1"/>
      <c r="J76" s="1"/>
      <c r="K76" s="1">
        <f>H76-I76-J76</f>
        <v>0</v>
      </c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</row>
    <row r="77" ht="22" customHeight="1" spans="1:224">
      <c r="A77" s="1"/>
      <c r="B77" s="1">
        <v>1135000233</v>
      </c>
      <c r="C77" s="28" t="s">
        <v>87</v>
      </c>
      <c r="D77" s="29">
        <v>68</v>
      </c>
      <c r="E77" s="29">
        <v>44</v>
      </c>
      <c r="F77" s="1">
        <f t="shared" si="30"/>
        <v>33600</v>
      </c>
      <c r="G77" s="29">
        <v>20400</v>
      </c>
      <c r="H77" s="1">
        <f t="shared" si="31"/>
        <v>13200</v>
      </c>
      <c r="I77" s="1"/>
      <c r="J77" s="1"/>
      <c r="K77" s="1">
        <f>H77-I77-J77</f>
        <v>13200</v>
      </c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</row>
    <row r="78" ht="22" customHeight="1" spans="1:224">
      <c r="A78" s="1"/>
      <c r="B78" s="1">
        <v>1135003447</v>
      </c>
      <c r="C78" s="28" t="s">
        <v>88</v>
      </c>
      <c r="D78" s="29">
        <v>69</v>
      </c>
      <c r="E78" s="29"/>
      <c r="F78" s="1">
        <f t="shared" si="30"/>
        <v>20700</v>
      </c>
      <c r="G78" s="29">
        <v>20700</v>
      </c>
      <c r="H78" s="1">
        <f t="shared" si="31"/>
        <v>0</v>
      </c>
      <c r="I78" s="1"/>
      <c r="J78" s="1"/>
      <c r="K78" s="1">
        <f>H78-I78-J78</f>
        <v>0</v>
      </c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</row>
    <row r="79" ht="22" customHeight="1" spans="1:224">
      <c r="A79" s="3">
        <v>604368</v>
      </c>
      <c r="B79" s="1"/>
      <c r="C79" s="2" t="s">
        <v>89</v>
      </c>
      <c r="D79" s="6">
        <f t="shared" ref="D79:K79" si="33">SUM(D80:D85)</f>
        <v>518</v>
      </c>
      <c r="E79" s="6">
        <f t="shared" si="33"/>
        <v>594</v>
      </c>
      <c r="F79" s="6">
        <f t="shared" si="33"/>
        <v>333600</v>
      </c>
      <c r="G79" s="6">
        <f t="shared" si="33"/>
        <v>155400</v>
      </c>
      <c r="H79" s="6">
        <f t="shared" si="33"/>
        <v>178200</v>
      </c>
      <c r="I79" s="6">
        <f t="shared" si="33"/>
        <v>0</v>
      </c>
      <c r="J79" s="6">
        <f t="shared" si="33"/>
        <v>0</v>
      </c>
      <c r="K79" s="6">
        <f t="shared" si="33"/>
        <v>178200</v>
      </c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</row>
    <row r="80" ht="22" customHeight="1" spans="1:224">
      <c r="A80" s="1"/>
      <c r="B80" s="1">
        <v>1135000329</v>
      </c>
      <c r="C80" s="28" t="s">
        <v>90</v>
      </c>
      <c r="D80" s="29">
        <v>65</v>
      </c>
      <c r="E80" s="29"/>
      <c r="F80" s="1">
        <f t="shared" ref="F80:F85" si="34">(D80+E80)/2*600</f>
        <v>19500</v>
      </c>
      <c r="G80" s="29">
        <v>19500</v>
      </c>
      <c r="H80" s="1">
        <f t="shared" ref="H80:H85" si="35">F80-G80</f>
        <v>0</v>
      </c>
      <c r="I80" s="1"/>
      <c r="J80" s="1"/>
      <c r="K80" s="1">
        <f t="shared" ref="K80:K85" si="36">H80-I80-J80</f>
        <v>0</v>
      </c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</row>
    <row r="81" ht="22" customHeight="1" spans="1:224">
      <c r="A81" s="1"/>
      <c r="B81" s="1">
        <v>1135002351</v>
      </c>
      <c r="C81" s="28" t="s">
        <v>91</v>
      </c>
      <c r="D81" s="29">
        <v>120</v>
      </c>
      <c r="E81" s="29">
        <v>120</v>
      </c>
      <c r="F81" s="1">
        <f t="shared" si="34"/>
        <v>72000</v>
      </c>
      <c r="G81" s="29">
        <v>36000</v>
      </c>
      <c r="H81" s="1">
        <f t="shared" si="35"/>
        <v>36000</v>
      </c>
      <c r="I81" s="1"/>
      <c r="J81" s="1"/>
      <c r="K81" s="1">
        <f t="shared" si="36"/>
        <v>36000</v>
      </c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</row>
    <row r="82" s="9" customFormat="1" ht="22" customHeight="1" spans="1:224">
      <c r="A82" s="1"/>
      <c r="B82" s="1">
        <v>1135003458</v>
      </c>
      <c r="C82" s="28" t="s">
        <v>92</v>
      </c>
      <c r="D82" s="29">
        <v>155</v>
      </c>
      <c r="E82" s="29">
        <v>150</v>
      </c>
      <c r="F82" s="1">
        <f t="shared" si="34"/>
        <v>91500</v>
      </c>
      <c r="G82" s="29">
        <v>46500</v>
      </c>
      <c r="H82" s="1">
        <f t="shared" si="35"/>
        <v>45000</v>
      </c>
      <c r="I82" s="1"/>
      <c r="J82" s="1"/>
      <c r="K82" s="1">
        <f t="shared" si="36"/>
        <v>45000</v>
      </c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</row>
    <row r="83" ht="22" customHeight="1" spans="1:224">
      <c r="A83" s="1"/>
      <c r="B83" s="1">
        <v>1135003461</v>
      </c>
      <c r="C83" s="28" t="s">
        <v>93</v>
      </c>
      <c r="D83" s="29">
        <v>78</v>
      </c>
      <c r="E83" s="29">
        <v>74</v>
      </c>
      <c r="F83" s="1">
        <f t="shared" si="34"/>
        <v>45600</v>
      </c>
      <c r="G83" s="29">
        <v>23400</v>
      </c>
      <c r="H83" s="1">
        <f t="shared" si="35"/>
        <v>22200</v>
      </c>
      <c r="I83" s="1"/>
      <c r="J83" s="1"/>
      <c r="K83" s="1">
        <f t="shared" si="36"/>
        <v>22200</v>
      </c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</row>
    <row r="84" ht="22" customHeight="1" spans="1:224">
      <c r="A84" s="1"/>
      <c r="B84" s="1">
        <v>1135010413</v>
      </c>
      <c r="C84" s="28" t="s">
        <v>94</v>
      </c>
      <c r="D84" s="29"/>
      <c r="E84" s="29">
        <v>150</v>
      </c>
      <c r="F84" s="1">
        <f t="shared" si="34"/>
        <v>45000</v>
      </c>
      <c r="G84" s="29"/>
      <c r="H84" s="1">
        <f t="shared" si="35"/>
        <v>45000</v>
      </c>
      <c r="I84" s="1"/>
      <c r="J84" s="1"/>
      <c r="K84" s="1">
        <f t="shared" si="36"/>
        <v>45000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</row>
    <row r="85" ht="22" customHeight="1" spans="1:224">
      <c r="A85" s="1"/>
      <c r="B85" s="1">
        <v>1135000445</v>
      </c>
      <c r="C85" s="28" t="s">
        <v>95</v>
      </c>
      <c r="D85" s="29">
        <v>100</v>
      </c>
      <c r="E85" s="29">
        <v>100</v>
      </c>
      <c r="F85" s="1">
        <f t="shared" si="34"/>
        <v>60000</v>
      </c>
      <c r="G85" s="29">
        <v>30000</v>
      </c>
      <c r="H85" s="1">
        <f t="shared" si="35"/>
        <v>30000</v>
      </c>
      <c r="I85" s="1"/>
      <c r="J85" s="1"/>
      <c r="K85" s="1">
        <f t="shared" si="36"/>
        <v>30000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</row>
    <row r="86" ht="22" customHeight="1" spans="1:224">
      <c r="A86" s="3">
        <v>604370</v>
      </c>
      <c r="B86" s="1"/>
      <c r="C86" s="2" t="s">
        <v>96</v>
      </c>
      <c r="D86" s="6">
        <f>SUM(D87:D90)</f>
        <v>689</v>
      </c>
      <c r="E86" s="6">
        <f t="shared" ref="E86:K86" si="37">SUM(E87:E90)</f>
        <v>534</v>
      </c>
      <c r="F86" s="6">
        <f t="shared" si="37"/>
        <v>366900</v>
      </c>
      <c r="G86" s="6">
        <f t="shared" si="37"/>
        <v>206700</v>
      </c>
      <c r="H86" s="6">
        <f t="shared" si="37"/>
        <v>160200</v>
      </c>
      <c r="I86" s="6">
        <f t="shared" si="37"/>
        <v>0</v>
      </c>
      <c r="J86" s="6">
        <f t="shared" si="37"/>
        <v>0</v>
      </c>
      <c r="K86" s="6">
        <f t="shared" si="37"/>
        <v>160200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</row>
    <row r="87" ht="22" customHeight="1" spans="1:224">
      <c r="A87" s="1"/>
      <c r="B87" s="1">
        <v>1135000952</v>
      </c>
      <c r="C87" s="28" t="s">
        <v>97</v>
      </c>
      <c r="D87" s="29">
        <v>425</v>
      </c>
      <c r="E87" s="29">
        <v>325</v>
      </c>
      <c r="F87" s="1">
        <f>(D87+E87)/2*600</f>
        <v>225000</v>
      </c>
      <c r="G87" s="29">
        <v>127500</v>
      </c>
      <c r="H87" s="1">
        <f>F87-G87</f>
        <v>97500</v>
      </c>
      <c r="I87" s="1"/>
      <c r="J87" s="1"/>
      <c r="K87" s="1">
        <f>H87-I87-J87</f>
        <v>97500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</row>
    <row r="88" ht="22" customHeight="1" spans="1:224">
      <c r="A88" s="1"/>
      <c r="B88" s="1">
        <v>1135006717</v>
      </c>
      <c r="C88" s="28" t="s">
        <v>98</v>
      </c>
      <c r="D88" s="29">
        <v>86</v>
      </c>
      <c r="E88" s="29">
        <v>60</v>
      </c>
      <c r="F88" s="1">
        <f>(D88+E88)/2*600</f>
        <v>43800</v>
      </c>
      <c r="G88" s="29">
        <v>25800</v>
      </c>
      <c r="H88" s="1">
        <f>F88-G88</f>
        <v>18000</v>
      </c>
      <c r="I88" s="1"/>
      <c r="J88" s="1"/>
      <c r="K88" s="1">
        <f>H88-I88-J88</f>
        <v>18000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</row>
    <row r="89" ht="22" customHeight="1" spans="1:224">
      <c r="A89" s="1"/>
      <c r="B89" s="1">
        <v>1135000958</v>
      </c>
      <c r="C89" s="28" t="s">
        <v>99</v>
      </c>
      <c r="D89" s="29">
        <v>118</v>
      </c>
      <c r="E89" s="29">
        <v>89</v>
      </c>
      <c r="F89" s="1">
        <f>(D89+E89)/2*600</f>
        <v>62100</v>
      </c>
      <c r="G89" s="29">
        <v>35400</v>
      </c>
      <c r="H89" s="1">
        <f>F89-G89</f>
        <v>26700</v>
      </c>
      <c r="I89" s="1"/>
      <c r="J89" s="1"/>
      <c r="K89" s="1">
        <f>H89-I89-J89</f>
        <v>26700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</row>
    <row r="90" ht="22" customHeight="1" spans="1:224">
      <c r="A90" s="1"/>
      <c r="B90" s="1">
        <v>1135000963</v>
      </c>
      <c r="C90" s="28" t="s">
        <v>100</v>
      </c>
      <c r="D90" s="29">
        <v>60</v>
      </c>
      <c r="E90" s="29">
        <v>60</v>
      </c>
      <c r="F90" s="1">
        <f>(D90+E90)/2*600</f>
        <v>36000</v>
      </c>
      <c r="G90" s="29">
        <v>18000</v>
      </c>
      <c r="H90" s="1">
        <f>F90-G90</f>
        <v>18000</v>
      </c>
      <c r="I90" s="1"/>
      <c r="J90" s="1"/>
      <c r="K90" s="1">
        <f>H90-I90-J90</f>
        <v>18000</v>
      </c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</row>
    <row r="91" ht="22" customHeight="1" spans="1:224">
      <c r="A91" s="3">
        <v>604371</v>
      </c>
      <c r="B91" s="1"/>
      <c r="C91" s="2" t="s">
        <v>101</v>
      </c>
      <c r="D91" s="6">
        <f t="shared" ref="D91:K91" si="38">SUM(D92:D94)</f>
        <v>224</v>
      </c>
      <c r="E91" s="6">
        <f t="shared" si="38"/>
        <v>177</v>
      </c>
      <c r="F91" s="6">
        <f t="shared" si="38"/>
        <v>120300</v>
      </c>
      <c r="G91" s="6">
        <f t="shared" si="38"/>
        <v>67200</v>
      </c>
      <c r="H91" s="6">
        <f t="shared" si="38"/>
        <v>53100</v>
      </c>
      <c r="I91" s="6">
        <f t="shared" si="38"/>
        <v>0</v>
      </c>
      <c r="J91" s="6">
        <f t="shared" si="38"/>
        <v>0</v>
      </c>
      <c r="K91" s="6">
        <f t="shared" si="38"/>
        <v>53100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</row>
    <row r="92" ht="22" customHeight="1" spans="1:224">
      <c r="A92" s="1"/>
      <c r="B92" s="1">
        <v>1135000345</v>
      </c>
      <c r="C92" s="28" t="s">
        <v>102</v>
      </c>
      <c r="D92" s="29">
        <v>51</v>
      </c>
      <c r="E92" s="29">
        <v>41</v>
      </c>
      <c r="F92" s="1">
        <f t="shared" ref="F91:F106" si="39">(D92+E92)/2*600</f>
        <v>27600</v>
      </c>
      <c r="G92" s="29">
        <v>15300</v>
      </c>
      <c r="H92" s="1">
        <f t="shared" ref="H91:H106" si="40">F92-G92</f>
        <v>12300</v>
      </c>
      <c r="I92" s="1"/>
      <c r="J92" s="1"/>
      <c r="K92" s="1">
        <f>H92-I92-J92</f>
        <v>12300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</row>
    <row r="93" ht="22" customHeight="1" spans="1:224">
      <c r="A93" s="1"/>
      <c r="B93" s="1">
        <v>1135000346</v>
      </c>
      <c r="C93" s="28" t="s">
        <v>103</v>
      </c>
      <c r="D93" s="29">
        <v>86</v>
      </c>
      <c r="E93" s="29">
        <v>78</v>
      </c>
      <c r="F93" s="1">
        <f t="shared" si="39"/>
        <v>49200</v>
      </c>
      <c r="G93" s="29">
        <v>25800</v>
      </c>
      <c r="H93" s="1">
        <f t="shared" si="40"/>
        <v>23400</v>
      </c>
      <c r="I93" s="1"/>
      <c r="J93" s="1"/>
      <c r="K93" s="1">
        <f>H93-I93-J93</f>
        <v>23400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</row>
    <row r="94" ht="22" customHeight="1" spans="1:224">
      <c r="A94" s="1"/>
      <c r="B94" s="1">
        <v>1135003456</v>
      </c>
      <c r="C94" s="28" t="s">
        <v>104</v>
      </c>
      <c r="D94" s="29">
        <v>87</v>
      </c>
      <c r="E94" s="29">
        <v>58</v>
      </c>
      <c r="F94" s="1">
        <f t="shared" si="39"/>
        <v>43500</v>
      </c>
      <c r="G94" s="29">
        <v>26100</v>
      </c>
      <c r="H94" s="1">
        <f t="shared" si="40"/>
        <v>17400</v>
      </c>
      <c r="I94" s="1"/>
      <c r="J94" s="1"/>
      <c r="K94" s="1">
        <f>H94-I94-J94</f>
        <v>17400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</row>
    <row r="95" ht="22" customHeight="1" spans="1:224">
      <c r="A95" s="3">
        <v>604372</v>
      </c>
      <c r="B95" s="1"/>
      <c r="C95" s="2" t="s">
        <v>105</v>
      </c>
      <c r="D95" s="6">
        <f t="shared" ref="D95:K95" si="41">SUM(D96:D98)</f>
        <v>383</v>
      </c>
      <c r="E95" s="6">
        <f t="shared" si="41"/>
        <v>316</v>
      </c>
      <c r="F95" s="6">
        <f t="shared" si="41"/>
        <v>209700</v>
      </c>
      <c r="G95" s="6">
        <f t="shared" si="41"/>
        <v>114900</v>
      </c>
      <c r="H95" s="6">
        <f t="shared" si="41"/>
        <v>94800</v>
      </c>
      <c r="I95" s="6">
        <f t="shared" si="41"/>
        <v>0</v>
      </c>
      <c r="J95" s="6">
        <f t="shared" si="41"/>
        <v>0</v>
      </c>
      <c r="K95" s="6">
        <f t="shared" si="41"/>
        <v>94800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</row>
    <row r="96" ht="22" customHeight="1" spans="1:224">
      <c r="A96" s="1"/>
      <c r="B96" s="1">
        <v>1135000902</v>
      </c>
      <c r="C96" s="28" t="s">
        <v>106</v>
      </c>
      <c r="D96" s="29">
        <v>145</v>
      </c>
      <c r="E96" s="29">
        <v>124</v>
      </c>
      <c r="F96" s="1">
        <f t="shared" si="39"/>
        <v>80700</v>
      </c>
      <c r="G96" s="29">
        <v>43500</v>
      </c>
      <c r="H96" s="1">
        <f t="shared" si="40"/>
        <v>37200</v>
      </c>
      <c r="I96" s="1"/>
      <c r="J96" s="1"/>
      <c r="K96" s="1">
        <f>H96-I96-J96</f>
        <v>37200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</row>
    <row r="97" ht="22" customHeight="1" spans="1:224">
      <c r="A97" s="1"/>
      <c r="B97" s="1">
        <v>1135006773</v>
      </c>
      <c r="C97" s="28" t="s">
        <v>107</v>
      </c>
      <c r="D97" s="29">
        <v>108</v>
      </c>
      <c r="E97" s="29">
        <v>74</v>
      </c>
      <c r="F97" s="1">
        <f t="shared" si="39"/>
        <v>54600</v>
      </c>
      <c r="G97" s="29">
        <v>32400</v>
      </c>
      <c r="H97" s="1">
        <f t="shared" si="40"/>
        <v>22200</v>
      </c>
      <c r="I97" s="1"/>
      <c r="J97" s="1"/>
      <c r="K97" s="1">
        <f>H97-I97-J97</f>
        <v>22200</v>
      </c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</row>
    <row r="98" ht="22" customHeight="1" spans="1:224">
      <c r="A98" s="1"/>
      <c r="B98" s="1">
        <v>1135000909</v>
      </c>
      <c r="C98" s="28" t="s">
        <v>108</v>
      </c>
      <c r="D98" s="29">
        <v>130</v>
      </c>
      <c r="E98" s="29">
        <v>118</v>
      </c>
      <c r="F98" s="1">
        <f t="shared" si="39"/>
        <v>74400</v>
      </c>
      <c r="G98" s="29">
        <v>39000</v>
      </c>
      <c r="H98" s="1">
        <f t="shared" si="40"/>
        <v>35400</v>
      </c>
      <c r="I98" s="1"/>
      <c r="J98" s="1"/>
      <c r="K98" s="1">
        <f>H98-I98-J98</f>
        <v>35400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</row>
    <row r="99" ht="22" customHeight="1" spans="1:224">
      <c r="A99" s="3">
        <v>604374</v>
      </c>
      <c r="B99" s="1"/>
      <c r="C99" s="2" t="s">
        <v>109</v>
      </c>
      <c r="D99" s="6">
        <f t="shared" ref="D99:K99" si="42">SUM(D100)</f>
        <v>100</v>
      </c>
      <c r="E99" s="6">
        <f t="shared" si="42"/>
        <v>89</v>
      </c>
      <c r="F99" s="6">
        <f t="shared" si="42"/>
        <v>56700</v>
      </c>
      <c r="G99" s="6">
        <f t="shared" si="42"/>
        <v>30000</v>
      </c>
      <c r="H99" s="6">
        <f t="shared" si="42"/>
        <v>26700</v>
      </c>
      <c r="I99" s="6">
        <f t="shared" si="42"/>
        <v>0</v>
      </c>
      <c r="J99" s="6">
        <f t="shared" si="42"/>
        <v>0</v>
      </c>
      <c r="K99" s="6">
        <f t="shared" si="42"/>
        <v>26700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</row>
    <row r="100" ht="22" customHeight="1" spans="1:224">
      <c r="A100" s="1"/>
      <c r="B100" s="1">
        <v>1135000516</v>
      </c>
      <c r="C100" s="28" t="s">
        <v>110</v>
      </c>
      <c r="D100" s="29">
        <v>100</v>
      </c>
      <c r="E100" s="29">
        <v>89</v>
      </c>
      <c r="F100" s="1">
        <f t="shared" si="39"/>
        <v>56700</v>
      </c>
      <c r="G100" s="29">
        <v>30000</v>
      </c>
      <c r="H100" s="1">
        <f t="shared" si="40"/>
        <v>26700</v>
      </c>
      <c r="I100" s="1"/>
      <c r="J100" s="1"/>
      <c r="K100" s="1">
        <f>H100-I100-J100</f>
        <v>26700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</row>
    <row r="101" ht="22" customHeight="1" spans="1:224">
      <c r="A101" s="3">
        <v>604376</v>
      </c>
      <c r="B101" s="1"/>
      <c r="C101" s="2" t="s">
        <v>111</v>
      </c>
      <c r="D101" s="6">
        <f t="shared" ref="D101:K101" si="43">SUM(D102:D104)</f>
        <v>448</v>
      </c>
      <c r="E101" s="6">
        <f t="shared" si="43"/>
        <v>430</v>
      </c>
      <c r="F101" s="6">
        <f t="shared" si="43"/>
        <v>263400</v>
      </c>
      <c r="G101" s="6">
        <f t="shared" si="43"/>
        <v>134400</v>
      </c>
      <c r="H101" s="6">
        <f t="shared" si="43"/>
        <v>129000</v>
      </c>
      <c r="I101" s="6">
        <f t="shared" si="43"/>
        <v>0</v>
      </c>
      <c r="J101" s="6">
        <f t="shared" si="43"/>
        <v>0</v>
      </c>
      <c r="K101" s="6">
        <f t="shared" si="43"/>
        <v>129000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</row>
    <row r="102" ht="22" customHeight="1" spans="1:224">
      <c r="A102" s="1"/>
      <c r="B102" s="1">
        <v>1135000877</v>
      </c>
      <c r="C102" s="28" t="s">
        <v>112</v>
      </c>
      <c r="D102" s="29">
        <v>78</v>
      </c>
      <c r="E102" s="29">
        <v>60</v>
      </c>
      <c r="F102" s="1">
        <f>(D102+E102)/2*600</f>
        <v>41400</v>
      </c>
      <c r="G102" s="29">
        <v>23400</v>
      </c>
      <c r="H102" s="1">
        <f>F102-G102</f>
        <v>18000</v>
      </c>
      <c r="I102" s="1"/>
      <c r="J102" s="1"/>
      <c r="K102" s="1">
        <f>H102-I102-J102</f>
        <v>18000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</row>
    <row r="103" ht="22" customHeight="1" spans="1:224">
      <c r="A103" s="1"/>
      <c r="B103" s="1">
        <v>1135000884</v>
      </c>
      <c r="C103" s="28" t="s">
        <v>113</v>
      </c>
      <c r="D103" s="29">
        <v>70</v>
      </c>
      <c r="E103" s="29">
        <v>70</v>
      </c>
      <c r="F103" s="1">
        <f>(D103+E103)/2*600</f>
        <v>42000</v>
      </c>
      <c r="G103" s="29">
        <v>21000</v>
      </c>
      <c r="H103" s="1">
        <f>F103-G103</f>
        <v>21000</v>
      </c>
      <c r="I103" s="1"/>
      <c r="J103" s="1"/>
      <c r="K103" s="1">
        <f>H103-I103-J103</f>
        <v>21000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</row>
    <row r="104" ht="22" customHeight="1" spans="1:224">
      <c r="A104" s="1"/>
      <c r="B104" s="34">
        <v>1135000874</v>
      </c>
      <c r="C104" s="28" t="s">
        <v>114</v>
      </c>
      <c r="D104" s="29">
        <v>300</v>
      </c>
      <c r="E104" s="29">
        <v>300</v>
      </c>
      <c r="F104" s="1">
        <f>(D104+E104)/2*600</f>
        <v>180000</v>
      </c>
      <c r="G104" s="29">
        <v>90000</v>
      </c>
      <c r="H104" s="1">
        <f>F104-G104</f>
        <v>90000</v>
      </c>
      <c r="I104" s="1"/>
      <c r="J104" s="1"/>
      <c r="K104" s="1">
        <f>H104-I104-J104</f>
        <v>90000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</row>
    <row r="105" ht="22" customHeight="1" spans="1:224">
      <c r="A105" s="3">
        <v>604379</v>
      </c>
      <c r="B105" s="1"/>
      <c r="C105" s="2" t="s">
        <v>115</v>
      </c>
      <c r="D105" s="6">
        <f t="shared" ref="D105:K105" si="44">SUM(D106:D114)</f>
        <v>1161</v>
      </c>
      <c r="E105" s="6">
        <f t="shared" si="44"/>
        <v>977</v>
      </c>
      <c r="F105" s="6">
        <f t="shared" si="44"/>
        <v>641400</v>
      </c>
      <c r="G105" s="6">
        <f t="shared" si="44"/>
        <v>348300</v>
      </c>
      <c r="H105" s="6">
        <f t="shared" si="44"/>
        <v>293100</v>
      </c>
      <c r="I105" s="6">
        <f t="shared" si="44"/>
        <v>0</v>
      </c>
      <c r="J105" s="6">
        <f t="shared" si="44"/>
        <v>0</v>
      </c>
      <c r="K105" s="6">
        <f t="shared" si="44"/>
        <v>293100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</row>
    <row r="106" ht="22" customHeight="1" spans="1:224">
      <c r="A106" s="1"/>
      <c r="B106" s="1">
        <v>1135000343</v>
      </c>
      <c r="C106" s="28" t="s">
        <v>116</v>
      </c>
      <c r="D106" s="29">
        <v>194</v>
      </c>
      <c r="E106" s="29">
        <v>197</v>
      </c>
      <c r="F106" s="1">
        <f t="shared" ref="F106:F114" si="45">(D106+E106)/2*600</f>
        <v>117300</v>
      </c>
      <c r="G106" s="29">
        <v>58200</v>
      </c>
      <c r="H106" s="1">
        <f t="shared" ref="H106:H114" si="46">F106-G106</f>
        <v>59100</v>
      </c>
      <c r="I106" s="1"/>
      <c r="J106" s="1"/>
      <c r="K106" s="1">
        <f t="shared" ref="K106:K114" si="47">H106-I106-J106</f>
        <v>59100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</row>
    <row r="107" s="9" customFormat="1" ht="22" customHeight="1" spans="1:224">
      <c r="A107" s="1"/>
      <c r="B107" s="1">
        <v>1135006517</v>
      </c>
      <c r="C107" s="28" t="s">
        <v>117</v>
      </c>
      <c r="D107" s="29">
        <v>220</v>
      </c>
      <c r="E107" s="29">
        <v>220</v>
      </c>
      <c r="F107" s="1">
        <f t="shared" si="45"/>
        <v>132000</v>
      </c>
      <c r="G107" s="29">
        <v>66000</v>
      </c>
      <c r="H107" s="1">
        <f t="shared" si="46"/>
        <v>66000</v>
      </c>
      <c r="I107" s="1"/>
      <c r="J107" s="1"/>
      <c r="K107" s="1">
        <f t="shared" si="47"/>
        <v>66000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</row>
    <row r="108" ht="22" customHeight="1" spans="1:224">
      <c r="A108" s="1"/>
      <c r="B108" s="1">
        <v>1135000681</v>
      </c>
      <c r="C108" s="28" t="s">
        <v>118</v>
      </c>
      <c r="D108" s="29">
        <v>80</v>
      </c>
      <c r="E108" s="29">
        <v>70</v>
      </c>
      <c r="F108" s="1">
        <f t="shared" si="45"/>
        <v>45000</v>
      </c>
      <c r="G108" s="29">
        <v>24000</v>
      </c>
      <c r="H108" s="1">
        <f t="shared" si="46"/>
        <v>21000</v>
      </c>
      <c r="I108" s="1"/>
      <c r="J108" s="1"/>
      <c r="K108" s="1">
        <f t="shared" si="47"/>
        <v>21000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</row>
    <row r="109" ht="22" customHeight="1" spans="1:224">
      <c r="A109" s="1"/>
      <c r="B109" s="1">
        <v>1135000682</v>
      </c>
      <c r="C109" s="28" t="s">
        <v>119</v>
      </c>
      <c r="D109" s="29">
        <v>178</v>
      </c>
      <c r="E109" s="29">
        <v>165</v>
      </c>
      <c r="F109" s="1">
        <f t="shared" si="45"/>
        <v>102900</v>
      </c>
      <c r="G109" s="29">
        <v>53400</v>
      </c>
      <c r="H109" s="1">
        <f t="shared" si="46"/>
        <v>49500</v>
      </c>
      <c r="I109" s="1"/>
      <c r="J109" s="1"/>
      <c r="K109" s="1">
        <f t="shared" si="47"/>
        <v>49500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</row>
    <row r="110" ht="22" customHeight="1" spans="1:224">
      <c r="A110" s="1"/>
      <c r="B110" s="1">
        <v>1135000696</v>
      </c>
      <c r="C110" s="28" t="s">
        <v>120</v>
      </c>
      <c r="D110" s="29">
        <v>70</v>
      </c>
      <c r="E110" s="29"/>
      <c r="F110" s="1">
        <f t="shared" si="45"/>
        <v>21000</v>
      </c>
      <c r="G110" s="29">
        <v>21000</v>
      </c>
      <c r="H110" s="1">
        <f t="shared" si="46"/>
        <v>0</v>
      </c>
      <c r="I110" s="1"/>
      <c r="J110" s="1"/>
      <c r="K110" s="1">
        <f t="shared" si="47"/>
        <v>0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</row>
    <row r="111" ht="22" customHeight="1" spans="1:224">
      <c r="A111" s="1"/>
      <c r="B111" s="1">
        <v>1135000680</v>
      </c>
      <c r="C111" s="28" t="s">
        <v>121</v>
      </c>
      <c r="D111" s="29">
        <v>127</v>
      </c>
      <c r="E111" s="29">
        <v>93</v>
      </c>
      <c r="F111" s="1">
        <f t="shared" si="45"/>
        <v>66000</v>
      </c>
      <c r="G111" s="29">
        <v>38100</v>
      </c>
      <c r="H111" s="1">
        <f t="shared" si="46"/>
        <v>27900</v>
      </c>
      <c r="I111" s="1"/>
      <c r="J111" s="1"/>
      <c r="K111" s="1">
        <f t="shared" si="47"/>
        <v>27900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</row>
    <row r="112" ht="22" customHeight="1" spans="1:224">
      <c r="A112" s="1"/>
      <c r="B112" s="1">
        <v>1135000697</v>
      </c>
      <c r="C112" s="28" t="s">
        <v>122</v>
      </c>
      <c r="D112" s="29">
        <v>70</v>
      </c>
      <c r="E112" s="29"/>
      <c r="F112" s="1">
        <f t="shared" si="45"/>
        <v>21000</v>
      </c>
      <c r="G112" s="29">
        <v>21000</v>
      </c>
      <c r="H112" s="1">
        <f t="shared" si="46"/>
        <v>0</v>
      </c>
      <c r="I112" s="1"/>
      <c r="J112" s="1"/>
      <c r="K112" s="1">
        <f t="shared" si="47"/>
        <v>0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</row>
    <row r="113" ht="22" customHeight="1" spans="1:224">
      <c r="A113" s="1"/>
      <c r="B113" s="1">
        <v>1135001221</v>
      </c>
      <c r="C113" s="28" t="s">
        <v>123</v>
      </c>
      <c r="D113" s="29">
        <v>92</v>
      </c>
      <c r="E113" s="29">
        <v>102</v>
      </c>
      <c r="F113" s="1">
        <f t="shared" si="45"/>
        <v>58200</v>
      </c>
      <c r="G113" s="29">
        <v>27600</v>
      </c>
      <c r="H113" s="1">
        <f t="shared" si="46"/>
        <v>30600</v>
      </c>
      <c r="I113" s="1"/>
      <c r="J113" s="1"/>
      <c r="K113" s="1">
        <f t="shared" si="47"/>
        <v>30600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</row>
    <row r="114" ht="22" customHeight="1" spans="1:224">
      <c r="A114" s="1"/>
      <c r="B114" s="1">
        <v>1135000677</v>
      </c>
      <c r="C114" s="29" t="s">
        <v>124</v>
      </c>
      <c r="D114" s="29">
        <v>130</v>
      </c>
      <c r="E114" s="29">
        <v>130</v>
      </c>
      <c r="F114" s="1">
        <f t="shared" si="45"/>
        <v>78000</v>
      </c>
      <c r="G114" s="29">
        <v>39000</v>
      </c>
      <c r="H114" s="1">
        <f t="shared" si="46"/>
        <v>39000</v>
      </c>
      <c r="I114" s="1"/>
      <c r="J114" s="1"/>
      <c r="K114" s="1">
        <f t="shared" si="47"/>
        <v>39000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</row>
    <row r="115" ht="22" customHeight="1" spans="1:224">
      <c r="A115" s="3">
        <v>604381</v>
      </c>
      <c r="B115" s="1"/>
      <c r="C115" s="2" t="s">
        <v>125</v>
      </c>
      <c r="D115" s="6">
        <f t="shared" ref="D115:K115" si="48">SUM(D116)</f>
        <v>67</v>
      </c>
      <c r="E115" s="6">
        <f t="shared" si="48"/>
        <v>80</v>
      </c>
      <c r="F115" s="6">
        <f t="shared" si="48"/>
        <v>44100</v>
      </c>
      <c r="G115" s="6">
        <f t="shared" si="48"/>
        <v>20100</v>
      </c>
      <c r="H115" s="6">
        <f t="shared" si="48"/>
        <v>24000</v>
      </c>
      <c r="I115" s="6">
        <f t="shared" si="48"/>
        <v>0</v>
      </c>
      <c r="J115" s="6">
        <f t="shared" si="48"/>
        <v>0</v>
      </c>
      <c r="K115" s="6">
        <f t="shared" si="48"/>
        <v>24000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</row>
    <row r="116" ht="22" customHeight="1" spans="1:224">
      <c r="A116" s="1"/>
      <c r="B116" s="1">
        <v>1135003454</v>
      </c>
      <c r="C116" s="28" t="s">
        <v>126</v>
      </c>
      <c r="D116" s="29">
        <v>67</v>
      </c>
      <c r="E116" s="29">
        <v>80</v>
      </c>
      <c r="F116" s="1">
        <f>(D116+E116)/2*600</f>
        <v>44100</v>
      </c>
      <c r="G116" s="29">
        <v>20100</v>
      </c>
      <c r="H116" s="1">
        <f>F116-G116</f>
        <v>24000</v>
      </c>
      <c r="I116" s="1"/>
      <c r="J116" s="1"/>
      <c r="K116" s="29">
        <f>H116-I116-J116</f>
        <v>24000</v>
      </c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</row>
    <row r="117" ht="22" customHeight="1" spans="1:224">
      <c r="A117" s="3">
        <v>604382</v>
      </c>
      <c r="B117" s="1"/>
      <c r="C117" s="2" t="s">
        <v>127</v>
      </c>
      <c r="D117" s="35">
        <f>SUM(D118:D121)</f>
        <v>293</v>
      </c>
      <c r="E117" s="35">
        <f t="shared" ref="E117:K117" si="49">SUM(E118:E121)</f>
        <v>238</v>
      </c>
      <c r="F117" s="35">
        <f t="shared" si="49"/>
        <v>159300</v>
      </c>
      <c r="G117" s="35">
        <f t="shared" si="49"/>
        <v>87900</v>
      </c>
      <c r="H117" s="35">
        <f t="shared" si="49"/>
        <v>71400</v>
      </c>
      <c r="I117" s="35">
        <f t="shared" si="49"/>
        <v>0</v>
      </c>
      <c r="J117" s="35">
        <f t="shared" si="49"/>
        <v>0</v>
      </c>
      <c r="K117" s="35">
        <f t="shared" si="49"/>
        <v>71400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</row>
    <row r="118" ht="22" customHeight="1" spans="1:224">
      <c r="A118" s="1"/>
      <c r="B118" s="1">
        <v>1135000960</v>
      </c>
      <c r="C118" s="28" t="s">
        <v>128</v>
      </c>
      <c r="D118" s="29">
        <v>60</v>
      </c>
      <c r="E118" s="29">
        <v>60</v>
      </c>
      <c r="F118" s="1">
        <f>(D118+E118)/2*600</f>
        <v>36000</v>
      </c>
      <c r="G118" s="29">
        <v>18000</v>
      </c>
      <c r="H118" s="1">
        <f>F118-G118</f>
        <v>18000</v>
      </c>
      <c r="I118" s="1"/>
      <c r="J118" s="1"/>
      <c r="K118" s="1">
        <f>H118-I118-J118</f>
        <v>18000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</row>
    <row r="119" ht="22" customHeight="1" spans="1:224">
      <c r="A119" s="1"/>
      <c r="B119" s="1">
        <v>1135000961</v>
      </c>
      <c r="C119" s="28" t="s">
        <v>129</v>
      </c>
      <c r="D119" s="29">
        <v>80</v>
      </c>
      <c r="E119" s="29">
        <v>66</v>
      </c>
      <c r="F119" s="1">
        <f>(D119+E119)/2*600</f>
        <v>43800</v>
      </c>
      <c r="G119" s="29">
        <v>24000</v>
      </c>
      <c r="H119" s="1">
        <f>F119-G119</f>
        <v>19800</v>
      </c>
      <c r="I119" s="1"/>
      <c r="J119" s="1"/>
      <c r="K119" s="1">
        <f>H119-I119-J119</f>
        <v>19800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</row>
    <row r="120" ht="22" customHeight="1" spans="1:224">
      <c r="A120" s="1"/>
      <c r="B120" s="1">
        <v>1135001822</v>
      </c>
      <c r="C120" s="28" t="s">
        <v>130</v>
      </c>
      <c r="D120" s="29">
        <v>71</v>
      </c>
      <c r="E120" s="29">
        <v>50</v>
      </c>
      <c r="F120" s="1">
        <f>(D120+E120)/2*600</f>
        <v>36300</v>
      </c>
      <c r="G120" s="29">
        <v>21300</v>
      </c>
      <c r="H120" s="1">
        <f>F120-G120</f>
        <v>15000</v>
      </c>
      <c r="I120" s="1"/>
      <c r="J120" s="1"/>
      <c r="K120" s="1">
        <f>H120-I120-J120</f>
        <v>15000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</row>
    <row r="121" ht="22" customHeight="1" spans="1:224">
      <c r="A121" s="1"/>
      <c r="B121" s="1">
        <v>1135000954</v>
      </c>
      <c r="C121" s="29" t="s">
        <v>131</v>
      </c>
      <c r="D121" s="29">
        <v>82</v>
      </c>
      <c r="E121" s="29">
        <v>62</v>
      </c>
      <c r="F121" s="1">
        <f>(D121+E121)/2*600</f>
        <v>43200</v>
      </c>
      <c r="G121" s="29">
        <v>24600</v>
      </c>
      <c r="H121" s="1">
        <f>F121-G121</f>
        <v>18600</v>
      </c>
      <c r="I121" s="1"/>
      <c r="J121" s="1"/>
      <c r="K121" s="1">
        <f>H121-I121-J121</f>
        <v>18600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</row>
    <row r="122" ht="22" customHeight="1" spans="1:224">
      <c r="A122" s="3">
        <v>604383</v>
      </c>
      <c r="B122" s="1"/>
      <c r="C122" s="2" t="s">
        <v>132</v>
      </c>
      <c r="D122" s="35">
        <f>SUM(D123:D126)</f>
        <v>430</v>
      </c>
      <c r="E122" s="35">
        <f t="shared" ref="E122:K122" si="50">SUM(E123:E126)</f>
        <v>562</v>
      </c>
      <c r="F122" s="35">
        <f t="shared" si="50"/>
        <v>297600</v>
      </c>
      <c r="G122" s="35">
        <f t="shared" si="50"/>
        <v>129000</v>
      </c>
      <c r="H122" s="35">
        <f t="shared" si="50"/>
        <v>168600</v>
      </c>
      <c r="I122" s="35">
        <f t="shared" si="50"/>
        <v>168600</v>
      </c>
      <c r="J122" s="36">
        <f t="shared" si="50"/>
        <v>0</v>
      </c>
      <c r="K122" s="36">
        <f t="shared" si="50"/>
        <v>0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</row>
    <row r="123" s="9" customFormat="1" ht="22" customHeight="1" spans="1:224">
      <c r="A123" s="1"/>
      <c r="B123" s="1">
        <v>1135000894</v>
      </c>
      <c r="C123" s="28" t="s">
        <v>133</v>
      </c>
      <c r="D123" s="29">
        <v>49</v>
      </c>
      <c r="E123" s="29">
        <v>42</v>
      </c>
      <c r="F123" s="1">
        <f>(D123+E123)/2*600</f>
        <v>27300</v>
      </c>
      <c r="G123" s="29">
        <v>14700</v>
      </c>
      <c r="H123" s="1">
        <f>F123-G123</f>
        <v>12600</v>
      </c>
      <c r="I123" s="1">
        <v>12600</v>
      </c>
      <c r="J123" s="1"/>
      <c r="K123" s="1">
        <f>H123-I123-J123</f>
        <v>0</v>
      </c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</row>
    <row r="124" ht="22" customHeight="1" spans="1:224">
      <c r="A124" s="1"/>
      <c r="B124" s="1">
        <v>1135001559</v>
      </c>
      <c r="C124" s="28" t="s">
        <v>134</v>
      </c>
      <c r="D124" s="29"/>
      <c r="E124" s="29">
        <v>200</v>
      </c>
      <c r="F124" s="1">
        <f>(D124+E124)/2*600</f>
        <v>60000</v>
      </c>
      <c r="G124" s="29"/>
      <c r="H124" s="1">
        <f>F124-G124</f>
        <v>60000</v>
      </c>
      <c r="I124" s="1">
        <v>60000</v>
      </c>
      <c r="J124" s="1"/>
      <c r="K124" s="1">
        <f>H124-I124-J124</f>
        <v>0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</row>
    <row r="125" ht="22" customHeight="1" spans="1:224">
      <c r="A125" s="1"/>
      <c r="B125" s="1">
        <v>1135002907</v>
      </c>
      <c r="C125" s="28" t="s">
        <v>135</v>
      </c>
      <c r="D125" s="29">
        <v>300</v>
      </c>
      <c r="E125" s="29">
        <v>260</v>
      </c>
      <c r="F125" s="1">
        <f>(D125+E125)/2*600</f>
        <v>168000</v>
      </c>
      <c r="G125" s="29">
        <v>90000</v>
      </c>
      <c r="H125" s="1">
        <f>F125-G125</f>
        <v>78000</v>
      </c>
      <c r="I125" s="1">
        <v>78000</v>
      </c>
      <c r="J125" s="1"/>
      <c r="K125" s="1">
        <f>H125-I125-J125</f>
        <v>0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</row>
    <row r="126" ht="22" customHeight="1" spans="1:224">
      <c r="A126" s="1"/>
      <c r="B126" s="1">
        <v>1135006788</v>
      </c>
      <c r="C126" s="28" t="s">
        <v>136</v>
      </c>
      <c r="D126" s="29">
        <v>81</v>
      </c>
      <c r="E126" s="29">
        <v>60</v>
      </c>
      <c r="F126" s="1">
        <f>(D126+E126)/2*600</f>
        <v>42300</v>
      </c>
      <c r="G126" s="29">
        <v>24300</v>
      </c>
      <c r="H126" s="1">
        <f>F126-G126</f>
        <v>18000</v>
      </c>
      <c r="I126" s="1">
        <v>18000</v>
      </c>
      <c r="J126" s="1"/>
      <c r="K126" s="1">
        <f>H126-I126-J126</f>
        <v>0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</row>
    <row r="127" ht="22" customHeight="1" spans="9:224"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</row>
    <row r="128" s="10" customFormat="1" ht="22" customHeight="1" spans="1:8">
      <c r="A128" s="9"/>
      <c r="B128" s="9"/>
      <c r="C128" s="11"/>
      <c r="D128" s="12"/>
      <c r="E128" s="12"/>
      <c r="F128" s="12"/>
      <c r="G128" s="9"/>
      <c r="H128" s="9"/>
    </row>
    <row r="129" ht="22" customHeight="1"/>
  </sheetData>
  <autoFilter ref="A5:HP126">
    <extLst/>
  </autoFilter>
  <mergeCells count="9">
    <mergeCell ref="A2:K2"/>
    <mergeCell ref="G3:K3"/>
    <mergeCell ref="D4:E4"/>
    <mergeCell ref="H4:K4"/>
    <mergeCell ref="A4:A5"/>
    <mergeCell ref="B4:B5"/>
    <mergeCell ref="C4:C5"/>
    <mergeCell ref="F4:F5"/>
    <mergeCell ref="G4:G5"/>
  </mergeCells>
  <pageMargins left="0.700694444444445" right="0.700694444444445" top="0.751388888888889" bottom="0.554861111111111" header="0.298611111111111" footer="0.298611111111111"/>
  <pageSetup paperSize="9" scale="72" fitToHeight="0" orientation="portrait" horizontalDpi="6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H1" sqref="H$1:H$1048576"/>
    </sheetView>
  </sheetViews>
  <sheetFormatPr defaultColWidth="9" defaultRowHeight="13.5"/>
  <cols>
    <col min="2" max="2" width="17.375" customWidth="1"/>
    <col min="7" max="7" width="27.625" customWidth="1"/>
  </cols>
  <sheetData>
    <row r="1" ht="14.25" spans="1:9">
      <c r="A1" s="1"/>
      <c r="B1" s="2" t="s">
        <v>17</v>
      </c>
      <c r="C1" s="3">
        <v>604351</v>
      </c>
      <c r="G1" s="4" t="s">
        <v>18</v>
      </c>
      <c r="H1" s="5">
        <v>213</v>
      </c>
      <c r="I1" t="str">
        <f>VLOOKUP(G1,Sheet2!C:C,1,0)</f>
        <v>福清市育英幼儿园</v>
      </c>
    </row>
    <row r="2" ht="14.25" spans="1:9">
      <c r="A2" s="1"/>
      <c r="B2" s="2" t="s">
        <v>27</v>
      </c>
      <c r="C2" s="3">
        <v>604352</v>
      </c>
      <c r="G2" s="4" t="s">
        <v>26</v>
      </c>
      <c r="H2" s="5">
        <v>70</v>
      </c>
      <c r="I2" t="str">
        <f>VLOOKUP(G2,Sheet2!C:C,1,0)</f>
        <v>福清市雏鹰幼儿园</v>
      </c>
    </row>
    <row r="3" ht="14.25" spans="1:9">
      <c r="A3" s="1"/>
      <c r="B3" s="2" t="s">
        <v>34</v>
      </c>
      <c r="C3" s="3">
        <v>604353</v>
      </c>
      <c r="G3" s="4" t="s">
        <v>19</v>
      </c>
      <c r="H3" s="5">
        <v>51</v>
      </c>
      <c r="I3" t="str">
        <f>VLOOKUP(G3,Sheet2!C:C,1,0)</f>
        <v>福清市锦绣幼儿园</v>
      </c>
    </row>
    <row r="4" ht="14.25" spans="1:9">
      <c r="A4" s="1"/>
      <c r="B4" s="2" t="s">
        <v>39</v>
      </c>
      <c r="C4" s="3">
        <v>604354</v>
      </c>
      <c r="G4" s="4" t="s">
        <v>20</v>
      </c>
      <c r="H4" s="5">
        <v>90</v>
      </c>
      <c r="I4" t="str">
        <f>VLOOKUP(G4,Sheet2!C:C,1,0)</f>
        <v>福清市光明幼儿园</v>
      </c>
    </row>
    <row r="5" ht="14.25" spans="1:9">
      <c r="A5" s="1"/>
      <c r="B5" s="2" t="s">
        <v>43</v>
      </c>
      <c r="C5" s="3">
        <v>604355</v>
      </c>
      <c r="G5" s="4" t="s">
        <v>21</v>
      </c>
      <c r="H5" s="5">
        <v>75</v>
      </c>
      <c r="I5" t="str">
        <f>VLOOKUP(G5,Sheet2!C:C,1,0)</f>
        <v>福清市融北幼儿园</v>
      </c>
    </row>
    <row r="6" ht="14.25" spans="1:9">
      <c r="A6" s="1"/>
      <c r="B6" s="2" t="s">
        <v>49</v>
      </c>
      <c r="C6" s="3">
        <v>604356</v>
      </c>
      <c r="G6" s="4" t="s">
        <v>23</v>
      </c>
      <c r="H6" s="5">
        <v>76</v>
      </c>
      <c r="I6" t="str">
        <f>VLOOKUP(G6,Sheet2!C:C,1,0)</f>
        <v>福清市雅润玫瑰幼儿园</v>
      </c>
    </row>
    <row r="7" ht="14.25" spans="1:9">
      <c r="A7" s="1"/>
      <c r="B7" s="2" t="s">
        <v>56</v>
      </c>
      <c r="C7" s="3">
        <v>604358</v>
      </c>
      <c r="G7" s="4" t="s">
        <v>24</v>
      </c>
      <c r="H7" s="5">
        <v>87</v>
      </c>
      <c r="I7" t="str">
        <f>VLOOKUP(G7,Sheet2!C:C,1,0)</f>
        <v>福清市光明实验幼儿园</v>
      </c>
    </row>
    <row r="8" ht="14.25" spans="1:9">
      <c r="A8" s="1"/>
      <c r="B8" s="2" t="s">
        <v>61</v>
      </c>
      <c r="C8" s="3">
        <v>604359</v>
      </c>
      <c r="G8" s="4" t="s">
        <v>22</v>
      </c>
      <c r="H8" s="5">
        <v>250</v>
      </c>
      <c r="I8" t="str">
        <f>VLOOKUP(G8,Sheet2!C:C,1,0)</f>
        <v>福清市佳音幼儿园</v>
      </c>
    </row>
    <row r="9" ht="14.25" spans="1:9">
      <c r="A9" s="1"/>
      <c r="B9" s="2" t="s">
        <v>63</v>
      </c>
      <c r="C9" s="3">
        <v>604361</v>
      </c>
      <c r="G9" s="4" t="s">
        <v>38</v>
      </c>
      <c r="H9" s="5">
        <v>86</v>
      </c>
      <c r="I9" t="str">
        <f>VLOOKUP(G9,Sheet2!C:C,1,0)</f>
        <v>福清市龙山绿苗幼儿园</v>
      </c>
    </row>
    <row r="10" ht="14.25" spans="1:9">
      <c r="A10" s="6"/>
      <c r="B10" s="2" t="s">
        <v>68</v>
      </c>
      <c r="C10" s="6">
        <v>604362</v>
      </c>
      <c r="G10" s="4" t="s">
        <v>35</v>
      </c>
      <c r="H10" s="5">
        <v>90</v>
      </c>
      <c r="I10" t="str">
        <f>VLOOKUP(G10,Sheet2!C:C,1,0)</f>
        <v>福清市龙山文博幼儿园</v>
      </c>
    </row>
    <row r="11" ht="14.25" spans="1:9">
      <c r="A11" s="1"/>
      <c r="B11" s="2" t="s">
        <v>70</v>
      </c>
      <c r="C11" s="3">
        <v>604363</v>
      </c>
      <c r="G11" s="4" t="s">
        <v>36</v>
      </c>
      <c r="H11" s="5">
        <v>81</v>
      </c>
      <c r="I11" t="str">
        <f>VLOOKUP(G11,Sheet2!C:C,1,0)</f>
        <v>福清市龙山侨蕾幼儿园</v>
      </c>
    </row>
    <row r="12" ht="14.25" spans="1:9">
      <c r="A12" s="1"/>
      <c r="B12" s="2" t="s">
        <v>77</v>
      </c>
      <c r="C12" s="3">
        <v>604364</v>
      </c>
      <c r="G12" s="4" t="s">
        <v>37</v>
      </c>
      <c r="H12" s="5">
        <v>170</v>
      </c>
      <c r="I12" t="str">
        <f>VLOOKUP(G12,Sheet2!C:C,1,0)</f>
        <v>福清市龙山忠兴幼儿园</v>
      </c>
    </row>
    <row r="13" ht="14.25" spans="1:9">
      <c r="A13" s="1"/>
      <c r="B13" s="2" t="s">
        <v>79</v>
      </c>
      <c r="C13" s="3">
        <v>604365</v>
      </c>
      <c r="G13" s="4" t="s">
        <v>28</v>
      </c>
      <c r="H13" s="5">
        <v>77</v>
      </c>
      <c r="I13" t="str">
        <f>VLOOKUP(G13,Sheet2!C:C,1,0)</f>
        <v>福清市新垭幼儿园</v>
      </c>
    </row>
    <row r="14" ht="14.25" spans="1:9">
      <c r="A14" s="1"/>
      <c r="B14" s="2" t="s">
        <v>81</v>
      </c>
      <c r="C14" s="3">
        <v>604366</v>
      </c>
      <c r="G14" s="7" t="s">
        <v>29</v>
      </c>
      <c r="H14" s="8">
        <v>110</v>
      </c>
      <c r="I14" t="str">
        <f>VLOOKUP(G14,Sheet2!C:C,1,0)</f>
        <v>福清市龙江师庄幼儿园</v>
      </c>
    </row>
    <row r="15" ht="14.25" spans="1:9">
      <c r="A15" s="1"/>
      <c r="B15" s="2" t="s">
        <v>85</v>
      </c>
      <c r="C15" s="3">
        <v>604367</v>
      </c>
      <c r="G15" s="7" t="s">
        <v>31</v>
      </c>
      <c r="H15" s="8">
        <v>119</v>
      </c>
      <c r="I15" t="str">
        <f>VLOOKUP(G15,Sheet2!C:C,1,0)</f>
        <v>福清市龙江童馨幼儿园</v>
      </c>
    </row>
    <row r="16" ht="14.25" spans="1:9">
      <c r="A16" s="1"/>
      <c r="B16" s="2" t="s">
        <v>89</v>
      </c>
      <c r="C16" s="3">
        <v>604368</v>
      </c>
      <c r="G16" s="7" t="s">
        <v>32</v>
      </c>
      <c r="H16" s="8">
        <v>140</v>
      </c>
      <c r="I16" t="str">
        <f>VLOOKUP(G16,Sheet2!C:C,1,0)</f>
        <v>福清市旺旺幼儿园</v>
      </c>
    </row>
    <row r="17" ht="14.25" spans="1:9">
      <c r="A17" s="1"/>
      <c r="B17" s="2" t="s">
        <v>96</v>
      </c>
      <c r="C17" s="3">
        <v>604370</v>
      </c>
      <c r="G17" s="7" t="s">
        <v>30</v>
      </c>
      <c r="H17" s="8">
        <v>263</v>
      </c>
      <c r="I17" t="str">
        <f>VLOOKUP(G17,Sheet2!C:C,1,0)</f>
        <v>福清市龙江佳音名师幼儿园</v>
      </c>
    </row>
    <row r="18" ht="14.25" spans="1:9">
      <c r="A18" s="1"/>
      <c r="B18" s="2" t="s">
        <v>101</v>
      </c>
      <c r="C18" s="3">
        <v>604371</v>
      </c>
      <c r="G18" s="7" t="s">
        <v>33</v>
      </c>
      <c r="H18" s="8">
        <v>85</v>
      </c>
      <c r="I18" t="str">
        <f>VLOOKUP(G18,Sheet2!C:C,1,0)</f>
        <v>福清市成长幼儿园</v>
      </c>
    </row>
    <row r="19" ht="14.25" spans="1:9">
      <c r="A19" s="1"/>
      <c r="B19" s="2" t="s">
        <v>105</v>
      </c>
      <c r="C19" s="3">
        <v>604372</v>
      </c>
      <c r="G19" s="7" t="s">
        <v>55</v>
      </c>
      <c r="H19" s="8">
        <v>75</v>
      </c>
      <c r="I19" t="str">
        <f>VLOOKUP(G19,Sheet2!C:C,1,0)</f>
        <v>福清市宏路育新幼儿园</v>
      </c>
    </row>
    <row r="20" ht="14.25" spans="1:9">
      <c r="A20" s="1"/>
      <c r="B20" s="2" t="s">
        <v>109</v>
      </c>
      <c r="C20" s="3">
        <v>604374</v>
      </c>
      <c r="G20" s="7" t="s">
        <v>50</v>
      </c>
      <c r="H20" s="8">
        <v>50</v>
      </c>
      <c r="I20" t="str">
        <f>VLOOKUP(G20,Sheet2!C:C,1,0)</f>
        <v>福清市宏路飞翔幼儿园</v>
      </c>
    </row>
    <row r="21" ht="14.25" spans="1:9">
      <c r="A21" s="1"/>
      <c r="B21" s="2" t="s">
        <v>111</v>
      </c>
      <c r="C21" s="3">
        <v>604376</v>
      </c>
      <c r="G21" s="7" t="s">
        <v>133</v>
      </c>
      <c r="H21" s="8">
        <v>42</v>
      </c>
      <c r="I21" t="str">
        <f>VLOOKUP(G21,Sheet2!C:C,1,0)</f>
        <v>福清市宏路天天开心幼儿园</v>
      </c>
    </row>
    <row r="22" ht="14.25" spans="1:9">
      <c r="A22" s="1"/>
      <c r="B22" s="2" t="s">
        <v>115</v>
      </c>
      <c r="C22" s="3">
        <v>604379</v>
      </c>
      <c r="G22" s="7" t="s">
        <v>51</v>
      </c>
      <c r="H22" s="8">
        <v>120</v>
      </c>
      <c r="I22" t="str">
        <f>VLOOKUP(G22,Sheet2!C:C,1,0)</f>
        <v>福清市宏路童心启智幼儿园</v>
      </c>
    </row>
    <row r="23" ht="14.25" spans="1:9">
      <c r="A23" s="1"/>
      <c r="B23" s="2" t="s">
        <v>137</v>
      </c>
      <c r="C23" s="3">
        <v>604380</v>
      </c>
      <c r="G23" s="7" t="s">
        <v>134</v>
      </c>
      <c r="H23" s="8">
        <v>200</v>
      </c>
      <c r="I23" t="str">
        <f>VLOOKUP(G23,Sheet2!C:C,1,0)</f>
        <v>福清市宏路亿童幼儿园</v>
      </c>
    </row>
    <row r="24" ht="14.25" spans="1:9">
      <c r="A24" s="1"/>
      <c r="B24" s="2" t="s">
        <v>125</v>
      </c>
      <c r="C24" s="3">
        <v>604381</v>
      </c>
      <c r="G24" s="7" t="s">
        <v>135</v>
      </c>
      <c r="H24" s="8">
        <v>260</v>
      </c>
      <c r="I24" t="str">
        <f>VLOOKUP(G24,Sheet2!C:C,1,0)</f>
        <v>福清市宏路春天幼儿园</v>
      </c>
    </row>
    <row r="25" spans="7:9">
      <c r="G25" s="7" t="s">
        <v>52</v>
      </c>
      <c r="H25" s="8">
        <v>67</v>
      </c>
      <c r="I25" t="str">
        <f>VLOOKUP(G25,Sheet2!C:C,1,0)</f>
        <v>福清市宏路童心幼儿园</v>
      </c>
    </row>
    <row r="26" spans="7:9">
      <c r="G26" s="7" t="s">
        <v>136</v>
      </c>
      <c r="H26" s="8">
        <v>60</v>
      </c>
      <c r="I26" t="str">
        <f>VLOOKUP(G26,Sheet2!C:C,1,0)</f>
        <v>福清市宏路桐林幼儿园</v>
      </c>
    </row>
    <row r="27" spans="7:9">
      <c r="G27" s="7" t="s">
        <v>53</v>
      </c>
      <c r="H27" s="8">
        <v>100</v>
      </c>
      <c r="I27" t="str">
        <f>VLOOKUP(G27,Sheet2!C:C,1,0)</f>
        <v>福清市宏路点点幼儿园</v>
      </c>
    </row>
    <row r="28" spans="7:9">
      <c r="G28" s="7" t="s">
        <v>54</v>
      </c>
      <c r="H28" s="8">
        <v>79</v>
      </c>
      <c r="I28" t="str">
        <f>VLOOKUP(G28,Sheet2!C:C,1,0)</f>
        <v>福清市宏路红璎幼儿园</v>
      </c>
    </row>
    <row r="29" spans="7:9">
      <c r="G29" s="7" t="s">
        <v>40</v>
      </c>
      <c r="H29" s="8">
        <v>90</v>
      </c>
      <c r="I29" t="str">
        <f>VLOOKUP(G29,Sheet2!C:C,1,0)</f>
        <v>福清市音西培根幼儿园</v>
      </c>
    </row>
    <row r="30" spans="7:9">
      <c r="G30" s="7" t="s">
        <v>42</v>
      </c>
      <c r="H30" s="8">
        <v>138</v>
      </c>
      <c r="I30" t="str">
        <f>VLOOKUP(G30,Sheet2!C:C,1,0)</f>
        <v>福清市哈佛之星幼儿园</v>
      </c>
    </row>
    <row r="31" spans="7:9">
      <c r="G31" s="7" t="s">
        <v>46</v>
      </c>
      <c r="H31" s="8">
        <v>215</v>
      </c>
      <c r="I31" t="str">
        <f>VLOOKUP(G31,Sheet2!C:C,1,0)</f>
        <v>福清市阳下乐乐幼儿园</v>
      </c>
    </row>
    <row r="32" spans="7:9">
      <c r="G32" s="7" t="s">
        <v>47</v>
      </c>
      <c r="H32" s="8">
        <v>60</v>
      </c>
      <c r="I32" t="str">
        <f>VLOOKUP(G32,Sheet2!C:C,1,0)</f>
        <v>福清市阳下振欣幼儿园</v>
      </c>
    </row>
    <row r="33" spans="7:9">
      <c r="G33" s="7" t="s">
        <v>48</v>
      </c>
      <c r="H33" s="8">
        <v>110</v>
      </c>
      <c r="I33" t="str">
        <f>VLOOKUP(G33,Sheet2!C:C,1,0)</f>
        <v>福清市阳下芳芳幼儿园</v>
      </c>
    </row>
    <row r="34" spans="7:9">
      <c r="G34" s="7" t="s">
        <v>87</v>
      </c>
      <c r="H34" s="8">
        <v>44</v>
      </c>
      <c r="I34" t="str">
        <f>VLOOKUP(G34,Sheet2!C:C,1,0)</f>
        <v>福清市海口未来星幼儿园</v>
      </c>
    </row>
    <row r="35" spans="7:9">
      <c r="G35" s="7" t="s">
        <v>84</v>
      </c>
      <c r="H35" s="8">
        <v>120</v>
      </c>
      <c r="I35" t="str">
        <f>VLOOKUP(G35,Sheet2!C:C,1,0)</f>
        <v>福清市海口宝贝幼儿园</v>
      </c>
    </row>
    <row r="36" spans="7:9">
      <c r="G36" s="7" t="s">
        <v>83</v>
      </c>
      <c r="H36" s="8">
        <v>50</v>
      </c>
      <c r="I36" t="str">
        <f>VLOOKUP(G36,Sheet2!C:C,1,0)</f>
        <v>福清市海口欣智幼儿园</v>
      </c>
    </row>
    <row r="37" spans="7:9">
      <c r="G37" s="7" t="s">
        <v>95</v>
      </c>
      <c r="H37" s="8">
        <v>100</v>
      </c>
      <c r="I37" t="str">
        <f>VLOOKUP(G37,Sheet2!C:C,1,0)</f>
        <v>福清市城头方舟幼儿园</v>
      </c>
    </row>
    <row r="38" spans="7:9">
      <c r="G38" s="7" t="s">
        <v>91</v>
      </c>
      <c r="H38" s="8">
        <v>120</v>
      </c>
      <c r="I38" t="str">
        <f>VLOOKUP(G38,Sheet2!C:C,1,0)</f>
        <v>福清市城头凤屿幼儿园</v>
      </c>
    </row>
    <row r="39" spans="7:9">
      <c r="G39" s="7" t="s">
        <v>92</v>
      </c>
      <c r="H39" s="8">
        <v>150</v>
      </c>
      <c r="I39" t="str">
        <f>VLOOKUP(G39,Sheet2!C:C,1,0)</f>
        <v>福清市城头博士幼儿园</v>
      </c>
    </row>
    <row r="40" spans="7:9">
      <c r="G40" s="7" t="s">
        <v>93</v>
      </c>
      <c r="H40" s="8">
        <v>74</v>
      </c>
      <c r="I40" t="str">
        <f>VLOOKUP(G40,Sheet2!C:C,1,0)</f>
        <v>福清市城头七彩虹幼儿园</v>
      </c>
    </row>
    <row r="41" spans="7:9">
      <c r="G41" s="7" t="s">
        <v>94</v>
      </c>
      <c r="H41" s="8">
        <v>150</v>
      </c>
      <c r="I41" t="str">
        <f>VLOOKUP(G41,Sheet2!C:C,1,0)</f>
        <v>福清市城头东方之星幼儿园</v>
      </c>
    </row>
    <row r="42" spans="7:9">
      <c r="G42" s="7" t="s">
        <v>102</v>
      </c>
      <c r="H42" s="8">
        <v>41</v>
      </c>
      <c r="I42" t="str">
        <f>VLOOKUP(G42,Sheet2!C:C,1,0)</f>
        <v>福清市龙田红立幼儿园</v>
      </c>
    </row>
    <row r="43" spans="7:9">
      <c r="G43" s="7" t="s">
        <v>103</v>
      </c>
      <c r="H43" s="8">
        <v>78</v>
      </c>
      <c r="I43" t="str">
        <f>VLOOKUP(G43,Sheet2!C:C,1,0)</f>
        <v>福清市龙田红蕾幼儿园</v>
      </c>
    </row>
    <row r="44" spans="7:9">
      <c r="G44" s="7" t="s">
        <v>97</v>
      </c>
      <c r="H44" s="8">
        <v>325</v>
      </c>
      <c r="I44" t="str">
        <f>VLOOKUP(G44,Sheet2!C:C,1,0)</f>
        <v>福清市龙田新侨兴幼儿园</v>
      </c>
    </row>
    <row r="45" spans="7:9">
      <c r="G45" s="7" t="s">
        <v>131</v>
      </c>
      <c r="H45" s="8">
        <v>62</v>
      </c>
      <c r="I45" t="str">
        <f>VLOOKUP(G45,Sheet2!C:C,1,0)</f>
        <v>福清市龙田晓骁幼儿园</v>
      </c>
    </row>
    <row r="46" spans="7:9">
      <c r="G46" s="7" t="s">
        <v>99</v>
      </c>
      <c r="H46" s="8">
        <v>89</v>
      </c>
      <c r="I46" t="str">
        <f>VLOOKUP(G46,Sheet2!C:C,1,0)</f>
        <v>福清市龙田钓鱼台幼儿园</v>
      </c>
    </row>
    <row r="47" spans="7:9">
      <c r="G47" s="7" t="s">
        <v>128</v>
      </c>
      <c r="H47" s="8">
        <v>60</v>
      </c>
      <c r="I47" t="str">
        <f>VLOOKUP(G47,Sheet2!C:C,1,0)</f>
        <v>福清市龙田童星幼儿园</v>
      </c>
    </row>
    <row r="48" spans="7:9">
      <c r="G48" s="7" t="s">
        <v>129</v>
      </c>
      <c r="H48" s="8">
        <v>66</v>
      </c>
      <c r="I48" t="str">
        <f>VLOOKUP(G48,Sheet2!C:C,1,0)</f>
        <v>福清市龙田小天使幼儿园</v>
      </c>
    </row>
    <row r="49" spans="7:9">
      <c r="G49" s="7" t="s">
        <v>100</v>
      </c>
      <c r="H49" s="8">
        <v>60</v>
      </c>
      <c r="I49" t="str">
        <f>VLOOKUP(G49,Sheet2!C:C,1,0)</f>
        <v>福清市龙田小金星幼儿园</v>
      </c>
    </row>
    <row r="50" spans="7:9">
      <c r="G50" s="7" t="s">
        <v>130</v>
      </c>
      <c r="H50" s="8">
        <v>50</v>
      </c>
      <c r="I50" t="str">
        <f>VLOOKUP(G50,Sheet2!C:C,1,0)</f>
        <v>福清市龙田启点幼儿园</v>
      </c>
    </row>
    <row r="51" spans="7:9">
      <c r="G51" s="7" t="s">
        <v>104</v>
      </c>
      <c r="H51" s="8">
        <v>58</v>
      </c>
      <c r="I51" t="str">
        <f>VLOOKUP(G51,Sheet2!C:C,1,0)</f>
        <v>福清市龙田日月星幼儿园</v>
      </c>
    </row>
    <row r="52" spans="7:9">
      <c r="G52" s="7" t="s">
        <v>98</v>
      </c>
      <c r="H52" s="8">
        <v>60</v>
      </c>
      <c r="I52" t="str">
        <f>VLOOKUP(G52,Sheet2!C:C,1,0)</f>
        <v>福清市龙田星辰幼儿园</v>
      </c>
    </row>
    <row r="53" spans="7:9">
      <c r="G53" s="7" t="s">
        <v>106</v>
      </c>
      <c r="H53" s="8">
        <v>124</v>
      </c>
      <c r="I53" t="str">
        <f>VLOOKUP(G53,Sheet2!C:C,1,0)</f>
        <v>福清市江镜月星幼儿园</v>
      </c>
    </row>
    <row r="54" spans="7:9">
      <c r="G54" s="7" t="s">
        <v>108</v>
      </c>
      <c r="H54" s="8">
        <v>118</v>
      </c>
      <c r="I54" t="str">
        <f>VLOOKUP(G54,Sheet2!C:C,1,0)</f>
        <v>福清市江镜艺星幼儿园</v>
      </c>
    </row>
    <row r="55" spans="7:9">
      <c r="G55" s="7" t="s">
        <v>107</v>
      </c>
      <c r="H55" s="8">
        <v>74</v>
      </c>
      <c r="I55" t="str">
        <f>VLOOKUP(G55,Sheet2!C:C,1,0)</f>
        <v>福清市江镜小博士幼儿园</v>
      </c>
    </row>
    <row r="56" spans="7:9">
      <c r="G56" s="7" t="s">
        <v>110</v>
      </c>
      <c r="H56" s="8">
        <v>89</v>
      </c>
      <c r="I56" t="str">
        <f>VLOOKUP(G56,Sheet2!C:C,1,0)</f>
        <v>福清市港头小太阳幼儿园</v>
      </c>
    </row>
    <row r="57" spans="7:9">
      <c r="G57" s="7" t="s">
        <v>116</v>
      </c>
      <c r="H57" s="8">
        <v>197</v>
      </c>
      <c r="I57" t="str">
        <f>VLOOKUP(G57,Sheet2!C:C,1,0)</f>
        <v>福清市大风车幼儿园</v>
      </c>
    </row>
    <row r="58" spans="7:9">
      <c r="G58" s="7" t="s">
        <v>124</v>
      </c>
      <c r="H58" s="8">
        <v>130</v>
      </c>
      <c r="I58" t="str">
        <f>VLOOKUP(G58,Sheet2!C:C,1,0)</f>
        <v>福清市高山蓝博幼儿园</v>
      </c>
    </row>
    <row r="59" spans="7:9">
      <c r="G59" s="7" t="s">
        <v>121</v>
      </c>
      <c r="H59" s="8">
        <v>93</v>
      </c>
      <c r="I59" t="str">
        <f>VLOOKUP(G59,Sheet2!C:C,1,0)</f>
        <v>福清市高山育恒幼儿园</v>
      </c>
    </row>
    <row r="60" spans="7:9">
      <c r="G60" s="7" t="s">
        <v>118</v>
      </c>
      <c r="H60" s="8">
        <v>70</v>
      </c>
      <c r="I60" t="str">
        <f>VLOOKUP(G60,Sheet2!C:C,1,0)</f>
        <v>福清市高山盈星幼儿园</v>
      </c>
    </row>
    <row r="61" spans="7:9">
      <c r="G61" s="7" t="s">
        <v>119</v>
      </c>
      <c r="H61" s="8">
        <v>165</v>
      </c>
      <c r="I61" t="str">
        <f>VLOOKUP(G61,Sheet2!C:C,1,0)</f>
        <v>福清市高山顺星幼儿园</v>
      </c>
    </row>
    <row r="62" spans="7:9">
      <c r="G62" s="7" t="s">
        <v>120</v>
      </c>
      <c r="H62" s="8">
        <v>80</v>
      </c>
      <c r="I62" t="str">
        <f>VLOOKUP(G62,Sheet2!C:C,1,0)</f>
        <v>福清市高山育翔幼儿园</v>
      </c>
    </row>
    <row r="63" spans="7:9">
      <c r="G63" s="7" t="s">
        <v>122</v>
      </c>
      <c r="H63" s="8">
        <v>200</v>
      </c>
      <c r="I63" t="str">
        <f>VLOOKUP(G63,Sheet2!C:C,1,0)</f>
        <v>福清市高山童博幼儿园</v>
      </c>
    </row>
    <row r="64" spans="7:9">
      <c r="G64" s="7" t="s">
        <v>123</v>
      </c>
      <c r="H64" s="8">
        <v>102</v>
      </c>
      <c r="I64" t="str">
        <f>VLOOKUP(G64,Sheet2!C:C,1,0)</f>
        <v>福清市高山晨翔幼儿园</v>
      </c>
    </row>
    <row r="65" spans="7:9">
      <c r="G65" s="7" t="s">
        <v>117</v>
      </c>
      <c r="H65" s="8">
        <v>220</v>
      </c>
      <c r="I65" t="str">
        <f>VLOOKUP(G65,Sheet2!C:C,1,0)</f>
        <v>福清市高山海华幼儿园</v>
      </c>
    </row>
    <row r="66" spans="7:9">
      <c r="G66" s="7" t="s">
        <v>114</v>
      </c>
      <c r="H66" s="8">
        <v>300</v>
      </c>
      <c r="I66" t="str">
        <f>VLOOKUP(G66,Sheet2!C:C,1,0)</f>
        <v>福清市三山红桥幼儿园</v>
      </c>
    </row>
    <row r="67" spans="7:9">
      <c r="G67" s="7" t="s">
        <v>138</v>
      </c>
      <c r="H67" s="8">
        <v>60</v>
      </c>
      <c r="I67" t="e">
        <f>VLOOKUP(G67,Sheet2!C:C,1,0)</f>
        <v>#N/A</v>
      </c>
    </row>
    <row r="68" spans="7:9">
      <c r="G68" s="7" t="s">
        <v>113</v>
      </c>
      <c r="H68" s="8">
        <v>70</v>
      </c>
      <c r="I68" t="str">
        <f>VLOOKUP(G68,Sheet2!C:C,1,0)</f>
        <v>福清市三山恒美幼儿园</v>
      </c>
    </row>
    <row r="69" spans="7:9">
      <c r="G69" s="7" t="s">
        <v>126</v>
      </c>
      <c r="H69" s="8">
        <v>80</v>
      </c>
      <c r="I69" t="str">
        <f>VLOOKUP(G69,Sheet2!C:C,1,0)</f>
        <v>福清市东瀚东翔幼儿园</v>
      </c>
    </row>
    <row r="70" spans="7:9">
      <c r="G70" s="7" t="s">
        <v>64</v>
      </c>
      <c r="H70" s="8">
        <v>84</v>
      </c>
      <c r="I70" t="str">
        <f>VLOOKUP(G70,Sheet2!C:C,1,0)</f>
        <v>福清市渔溪星验幼儿园</v>
      </c>
    </row>
    <row r="71" spans="7:9">
      <c r="G71" s="7" t="s">
        <v>65</v>
      </c>
      <c r="H71" s="8">
        <v>358</v>
      </c>
      <c r="I71" t="str">
        <f>VLOOKUP(G71,Sheet2!C:C,1,0)</f>
        <v>福清市渔溪雅德幼儿园</v>
      </c>
    </row>
    <row r="72" spans="7:9">
      <c r="G72" s="7" t="s">
        <v>66</v>
      </c>
      <c r="H72" s="8">
        <v>80</v>
      </c>
      <c r="I72" t="str">
        <f>VLOOKUP(G72,Sheet2!C:C,1,0)</f>
        <v>福清市渔溪贝贝幼儿园</v>
      </c>
    </row>
    <row r="73" spans="7:9">
      <c r="G73" s="7" t="s">
        <v>67</v>
      </c>
      <c r="H73" s="8">
        <v>174</v>
      </c>
      <c r="I73" t="str">
        <f>VLOOKUP(G73,Sheet2!C:C,1,0)</f>
        <v>福清市星光幼儿园</v>
      </c>
    </row>
    <row r="74" spans="7:9">
      <c r="G74" s="7" t="s">
        <v>69</v>
      </c>
      <c r="H74" s="8">
        <v>134</v>
      </c>
      <c r="I74" t="str">
        <f>VLOOKUP(G74,Sheet2!C:C,1,0)</f>
        <v>福清市上迳育苗幼儿园</v>
      </c>
    </row>
    <row r="75" spans="7:9">
      <c r="G75" s="7" t="s">
        <v>80</v>
      </c>
      <c r="H75" s="8">
        <v>51</v>
      </c>
      <c r="I75" t="str">
        <f>VLOOKUP(G75,Sheet2!C:C,1,0)</f>
        <v>福清市新厝青青幼儿园</v>
      </c>
    </row>
    <row r="76" spans="7:9">
      <c r="G76" s="7" t="s">
        <v>71</v>
      </c>
      <c r="H76" s="8">
        <v>270</v>
      </c>
      <c r="I76" t="str">
        <f>VLOOKUP(G76,Sheet2!C:C,1,0)</f>
        <v>福清市江阴红樱幼儿园</v>
      </c>
    </row>
    <row r="77" spans="7:9">
      <c r="G77" s="7" t="s">
        <v>72</v>
      </c>
      <c r="H77" s="8">
        <v>150</v>
      </c>
      <c r="I77" t="str">
        <f>VLOOKUP(G77,Sheet2!C:C,1,0)</f>
        <v>福清市江阴晨阳幼儿园</v>
      </c>
    </row>
    <row r="78" spans="7:9">
      <c r="G78" s="7" t="s">
        <v>73</v>
      </c>
      <c r="H78" s="8">
        <v>120</v>
      </c>
      <c r="I78" t="str">
        <f>VLOOKUP(G78,Sheet2!C:C,1,0)</f>
        <v>福清市江阴春苗幼儿园</v>
      </c>
    </row>
    <row r="79" spans="7:9">
      <c r="G79" s="7" t="s">
        <v>75</v>
      </c>
      <c r="H79" s="8">
        <v>78</v>
      </c>
      <c r="I79" t="str">
        <f>VLOOKUP(G79,Sheet2!C:C,1,0)</f>
        <v>福清市江阴风车幼儿园</v>
      </c>
    </row>
    <row r="80" spans="7:9">
      <c r="G80" s="7" t="s">
        <v>74</v>
      </c>
      <c r="H80" s="8">
        <v>78</v>
      </c>
      <c r="I80" t="str">
        <f>VLOOKUP(G80,Sheet2!C:C,1,0)</f>
        <v>福清市江阴睿思幼儿园</v>
      </c>
    </row>
    <row r="81" spans="7:9">
      <c r="G81" s="7" t="s">
        <v>76</v>
      </c>
      <c r="H81" s="8">
        <v>150</v>
      </c>
      <c r="I81" t="str">
        <f>VLOOKUP(G81,Sheet2!C:C,1,0)</f>
        <v>福清市江阴霞光幼儿园</v>
      </c>
    </row>
    <row r="82" spans="7:9">
      <c r="G82" s="7" t="s">
        <v>78</v>
      </c>
      <c r="H82" s="8">
        <v>179</v>
      </c>
      <c r="I82" t="str">
        <f>VLOOKUP(G82,Sheet2!C:C,1,0)</f>
        <v>福清市江阴星星幼儿园</v>
      </c>
    </row>
    <row r="83" spans="7:9">
      <c r="G83" s="7" t="s">
        <v>62</v>
      </c>
      <c r="H83" s="8">
        <v>73</v>
      </c>
      <c r="I83" t="str">
        <f>VLOOKUP(G83,Sheet2!C:C,1,0)</f>
        <v>福清市东张百灵幼儿园</v>
      </c>
    </row>
    <row r="84" spans="7:9">
      <c r="G84" s="7" t="s">
        <v>57</v>
      </c>
      <c r="H84" s="8">
        <v>72</v>
      </c>
      <c r="I84" t="str">
        <f>VLOOKUP(G84,Sheet2!C:C,1,0)</f>
        <v>福清市镜洋红日幼儿园</v>
      </c>
    </row>
    <row r="85" spans="7:9">
      <c r="G85" s="7" t="s">
        <v>58</v>
      </c>
      <c r="H85" s="8">
        <v>137</v>
      </c>
      <c r="I85" t="str">
        <f>VLOOKUP(G85,Sheet2!C:C,1,0)</f>
        <v>福清市镜洋亿童幼儿园</v>
      </c>
    </row>
    <row r="86" spans="7:9">
      <c r="G86" s="7" t="s">
        <v>59</v>
      </c>
      <c r="H86" s="8">
        <v>70</v>
      </c>
      <c r="I86" t="str">
        <f>VLOOKUP(G86,Sheet2!C:C,1,0)</f>
        <v>福清市镜洋金太阳幼儿园</v>
      </c>
    </row>
    <row r="87" spans="7:9">
      <c r="G87" s="7" t="s">
        <v>60</v>
      </c>
      <c r="H87" s="8">
        <v>50</v>
      </c>
      <c r="I87" t="str">
        <f>VLOOKUP(G87,Sheet2!C:C,1,0)</f>
        <v>福清市镜洋智慧树幼儿园</v>
      </c>
    </row>
  </sheetData>
  <autoFilter ref="A1:I8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舍得</cp:lastModifiedBy>
  <dcterms:created xsi:type="dcterms:W3CDTF">2019-10-22T02:30:00Z</dcterms:created>
  <dcterms:modified xsi:type="dcterms:W3CDTF">2023-11-16T02:48:02Z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75CA29DE85594B88889A52F7E90C1E2B</vt:lpwstr>
  </property>
</Properties>
</file>