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15" windowHeight="9390"/>
  </bookViews>
  <sheets>
    <sheet name="监测结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<sst xmlns="http://schemas.openxmlformats.org/spreadsheetml/2006/main" count="320" uniqueCount="68">
  <si>
    <t>2025年福清市学校采光照明双随机监督抽查结果</t>
  </si>
  <si>
    <t>序号</t>
  </si>
  <si>
    <t>学校名称</t>
  </si>
  <si>
    <t>班级</t>
  </si>
  <si>
    <t>检测项目</t>
  </si>
  <si>
    <t>黑板面照度（lx）</t>
  </si>
  <si>
    <t>课桌面照度（lx）</t>
  </si>
  <si>
    <t>防眩光措施</t>
  </si>
  <si>
    <t>人工照明设置</t>
  </si>
  <si>
    <t>窗地面积比</t>
  </si>
  <si>
    <t>是否
合格</t>
  </si>
  <si>
    <r>
      <rPr>
        <b/>
        <sz val="11"/>
        <color theme="1"/>
        <rFont val="宋体"/>
        <charset val="134"/>
      </rPr>
      <t>教室人均面积比(m</t>
    </r>
    <r>
      <rPr>
        <b/>
        <vertAlign val="superscript"/>
        <sz val="11"/>
        <color theme="1"/>
        <rFont val="宋体"/>
        <charset val="134"/>
      </rPr>
      <t>2</t>
    </r>
    <r>
      <rPr>
        <b/>
        <sz val="11"/>
        <color theme="1"/>
        <rFont val="宋体"/>
        <charset val="134"/>
      </rPr>
      <t>/人)</t>
    </r>
  </si>
  <si>
    <t>平均
照度</t>
  </si>
  <si>
    <t>照度
均匀度</t>
  </si>
  <si>
    <t>是否安装窗帘</t>
  </si>
  <si>
    <t>黑板表面是否由耐磨无光泽的材料制成</t>
  </si>
  <si>
    <t>灯管是否垂直黑板</t>
  </si>
  <si>
    <t>是否为控照式灯具</t>
  </si>
  <si>
    <t>灯具距课桌面悬挂高度（m）</t>
  </si>
  <si>
    <t>福清市祖钦中学</t>
  </si>
  <si>
    <t>九年1班</t>
  </si>
  <si>
    <t>合格</t>
  </si>
  <si>
    <t>是</t>
  </si>
  <si>
    <t>福清市高山中心小学</t>
  </si>
  <si>
    <t>107班</t>
  </si>
  <si>
    <t>福清市六一中心小学</t>
  </si>
  <si>
    <t>一年级</t>
  </si>
  <si>
    <t>福清京师学校</t>
  </si>
  <si>
    <t>初一4班</t>
  </si>
  <si>
    <t>不合格</t>
  </si>
  <si>
    <t>初二4班</t>
  </si>
  <si>
    <t>福清市第三中学第二校区</t>
  </si>
  <si>
    <t>九年7班</t>
  </si>
  <si>
    <t>部分垂直</t>
  </si>
  <si>
    <t>福清市嘉儒初级中学</t>
  </si>
  <si>
    <t>七年3班</t>
  </si>
  <si>
    <t>福清市瑟江初级中学</t>
  </si>
  <si>
    <t>八年2班</t>
  </si>
  <si>
    <t>福清红博学校</t>
  </si>
  <si>
    <t>四年1班</t>
  </si>
  <si>
    <t>福清市江镜中心小学</t>
  </si>
  <si>
    <t>三年3班</t>
  </si>
  <si>
    <t>福清市江镜初级中学</t>
  </si>
  <si>
    <t>七年5班</t>
  </si>
  <si>
    <t>福建技术师范学校附属龙华职业技术学校</t>
  </si>
  <si>
    <t>物联网</t>
  </si>
  <si>
    <t>福清元洪高级中学</t>
  </si>
  <si>
    <t>高二8班</t>
  </si>
  <si>
    <t>福清市五龙初级中学</t>
  </si>
  <si>
    <t>七年1班</t>
  </si>
  <si>
    <t>福清市城头初级中学</t>
  </si>
  <si>
    <t>福清海口中学</t>
  </si>
  <si>
    <t>高三2班</t>
  </si>
  <si>
    <t>福清市龙山中心小学</t>
  </si>
  <si>
    <t>一年2班</t>
  </si>
  <si>
    <t>福清市芦华初级中学</t>
  </si>
  <si>
    <t>否</t>
  </si>
  <si>
    <t>福清市锦江初级中学</t>
  </si>
  <si>
    <t>福清市港头中心小学</t>
  </si>
  <si>
    <t>1年1班</t>
  </si>
  <si>
    <t>福清市里美初级中学</t>
  </si>
  <si>
    <t>停办</t>
  </si>
  <si>
    <t>福清上迳融侨中学</t>
  </si>
  <si>
    <t>福清良镇中学</t>
  </si>
  <si>
    <t>福清市融侨小学</t>
  </si>
  <si>
    <t>二年1班</t>
  </si>
  <si>
    <t>福清第二中学</t>
  </si>
  <si>
    <t>七年级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</si>
</sst>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_);[Red]\(0.0\)"/>
    <numFmt numFmtId="179" formatCode="0.0_ "/>
    <numFmt numFmtId="180" formatCode="0.00_ "/>
    <numFmt numFmtId="181" formatCode="0.000_ "/>
  </numFmts>
  <fonts count="26">
    <font>
      <sz val="11"/>
      <color theme="1"/>
      <name val="Tahoma"/>
      <charset val="134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b/>
      <vertAlign val="superscript"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 applyAlignment="1">
      <alignment horizontal="center" vertical="center" wrapText="1"/>
    </xf>
    <xf numFmtId="181" fontId="3" fillId="0" borderId="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tabSelected="1" workbookViewId="0">
      <selection activeCell="A1" sqref="A1:Y1"/>
    </sheetView>
  </sheetViews>
  <sheetFormatPr defaultColWidth="9" defaultRowHeight="14.25"/>
  <cols>
    <col min="1" max="1" width="4.25" style="1" customWidth="1"/>
    <col min="2" max="2" width="12.125" style="1" customWidth="1"/>
    <col min="3" max="3" width="9" style="1"/>
    <col min="4" max="4" width="7.25" style="1" customWidth="1"/>
    <col min="5" max="5" width="5.125" style="1" customWidth="1"/>
    <col min="6" max="7" width="7.25" style="1" customWidth="1"/>
    <col min="8" max="8" width="5.125" style="1" customWidth="1"/>
    <col min="9" max="10" width="7.25" style="1" customWidth="1"/>
    <col min="11" max="11" width="5.125" style="1" customWidth="1"/>
    <col min="12" max="13" width="7.25" style="1" customWidth="1"/>
    <col min="14" max="14" width="5.125" style="1" customWidth="1"/>
    <col min="15" max="15" width="7.25" style="1" customWidth="1"/>
    <col min="16" max="16" width="5.375" style="1" customWidth="1"/>
    <col min="17" max="17" width="7.25" style="1" customWidth="1"/>
    <col min="18" max="18" width="6.25" style="1" customWidth="1"/>
    <col min="19" max="19" width="5.875" style="1" customWidth="1"/>
    <col min="20" max="21" width="7.25" style="1" customWidth="1"/>
    <col min="22" max="22" width="5.125" style="1" customWidth="1"/>
    <col min="23" max="24" width="7.25" style="1" customWidth="1"/>
    <col min="25" max="25" width="6.375" style="1" customWidth="1"/>
    <col min="26" max="16384" width="9" style="1"/>
  </cols>
  <sheetData>
    <row r="1" ht="36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32" customHeight="1" spans="1:25">
      <c r="A2" s="3" t="s">
        <v>1</v>
      </c>
      <c r="B2" s="3" t="s">
        <v>2</v>
      </c>
      <c r="C2" s="3" t="s">
        <v>3</v>
      </c>
      <c r="D2" s="4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ht="32" customHeight="1" spans="1:25">
      <c r="A3" s="7"/>
      <c r="B3" s="7"/>
      <c r="C3" s="7"/>
      <c r="D3" s="4" t="s">
        <v>5</v>
      </c>
      <c r="E3" s="5"/>
      <c r="F3" s="5"/>
      <c r="G3" s="5"/>
      <c r="H3" s="6"/>
      <c r="I3" s="5"/>
      <c r="J3" s="4" t="s">
        <v>6</v>
      </c>
      <c r="K3" s="5"/>
      <c r="L3" s="5"/>
      <c r="M3" s="5"/>
      <c r="N3" s="6"/>
      <c r="O3" s="5"/>
      <c r="P3" s="4" t="s">
        <v>7</v>
      </c>
      <c r="Q3" s="6"/>
      <c r="R3" s="4" t="s">
        <v>8</v>
      </c>
      <c r="S3" s="5"/>
      <c r="T3" s="6"/>
      <c r="U3" s="8" t="s">
        <v>9</v>
      </c>
      <c r="V3" s="9" t="s">
        <v>10</v>
      </c>
      <c r="W3" s="9" t="s">
        <v>10</v>
      </c>
      <c r="X3" s="10" t="s">
        <v>11</v>
      </c>
      <c r="Y3" s="9" t="s">
        <v>10</v>
      </c>
    </row>
    <row r="4" ht="55" customHeight="1" spans="1:25">
      <c r="A4" s="11"/>
      <c r="B4" s="11"/>
      <c r="C4" s="11"/>
      <c r="D4" s="12" t="s">
        <v>12</v>
      </c>
      <c r="E4" s="9" t="s">
        <v>10</v>
      </c>
      <c r="F4" s="9" t="s">
        <v>10</v>
      </c>
      <c r="G4" s="8" t="s">
        <v>13</v>
      </c>
      <c r="H4" s="9" t="s">
        <v>10</v>
      </c>
      <c r="I4" s="9" t="s">
        <v>10</v>
      </c>
      <c r="J4" s="12" t="s">
        <v>12</v>
      </c>
      <c r="K4" s="9" t="s">
        <v>10</v>
      </c>
      <c r="L4" s="9" t="s">
        <v>10</v>
      </c>
      <c r="M4" s="8" t="s">
        <v>13</v>
      </c>
      <c r="N4" s="9" t="s">
        <v>10</v>
      </c>
      <c r="O4" s="9" t="s">
        <v>10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8"/>
      <c r="V4" s="9"/>
      <c r="W4" s="9"/>
      <c r="X4" s="10"/>
      <c r="Y4" s="9"/>
    </row>
    <row r="5" ht="55" customHeight="1" spans="1:25">
      <c r="A5" s="13">
        <v>1</v>
      </c>
      <c r="B5" s="14" t="s">
        <v>19</v>
      </c>
      <c r="C5" s="14" t="s">
        <v>20</v>
      </c>
      <c r="D5" s="15">
        <v>754.5</v>
      </c>
      <c r="E5" s="13">
        <f t="shared" ref="E5:E24" si="0">IF(D5&gt;500,1,0)</f>
        <v>1</v>
      </c>
      <c r="F5" s="13" t="s">
        <v>21</v>
      </c>
      <c r="G5" s="16">
        <v>0.905235255135852</v>
      </c>
      <c r="H5" s="13">
        <f t="shared" ref="H5:H24" si="1">IF(G5&lt;0.8,0,1)</f>
        <v>1</v>
      </c>
      <c r="I5" s="13" t="s">
        <v>21</v>
      </c>
      <c r="J5" s="15">
        <v>607.777777777778</v>
      </c>
      <c r="K5" s="13">
        <f t="shared" ref="K5:K29" si="2">IF(J5&lt;300,0,1)</f>
        <v>1</v>
      </c>
      <c r="L5" s="13" t="s">
        <v>21</v>
      </c>
      <c r="M5" s="16">
        <v>0.844058500914077</v>
      </c>
      <c r="N5" s="13">
        <f t="shared" ref="N5:N29" si="3">IF(M5&lt;0.7,0,1)</f>
        <v>1</v>
      </c>
      <c r="O5" s="13" t="s">
        <v>21</v>
      </c>
      <c r="P5" s="14" t="s">
        <v>22</v>
      </c>
      <c r="Q5" s="14" t="s">
        <v>22</v>
      </c>
      <c r="R5" s="14" t="s">
        <v>22</v>
      </c>
      <c r="S5" s="14" t="s">
        <v>22</v>
      </c>
      <c r="T5" s="17">
        <v>2.035</v>
      </c>
      <c r="U5" s="16">
        <v>0.361303850552802</v>
      </c>
      <c r="V5" s="13">
        <f t="shared" ref="V5:V29" si="4">IF(U5&lt;0.2,0,1)</f>
        <v>1</v>
      </c>
      <c r="W5" s="13" t="s">
        <v>21</v>
      </c>
      <c r="X5" s="18">
        <v>1.41783783783784</v>
      </c>
      <c r="Y5" s="13" t="s">
        <v>21</v>
      </c>
    </row>
    <row r="6" ht="55" customHeight="1" spans="1:25">
      <c r="A6" s="13">
        <v>2</v>
      </c>
      <c r="B6" s="14" t="s">
        <v>23</v>
      </c>
      <c r="C6" s="14" t="s">
        <v>24</v>
      </c>
      <c r="D6" s="15">
        <v>814.75</v>
      </c>
      <c r="E6" s="13">
        <f t="shared" si="0"/>
        <v>1</v>
      </c>
      <c r="F6" s="13" t="s">
        <v>21</v>
      </c>
      <c r="G6" s="16">
        <v>0.816201288738877</v>
      </c>
      <c r="H6" s="13">
        <f t="shared" si="1"/>
        <v>1</v>
      </c>
      <c r="I6" s="13" t="s">
        <v>21</v>
      </c>
      <c r="J6" s="15">
        <v>615.555555555556</v>
      </c>
      <c r="K6" s="13">
        <f t="shared" si="2"/>
        <v>1</v>
      </c>
      <c r="L6" s="13" t="s">
        <v>21</v>
      </c>
      <c r="M6" s="16">
        <v>0.914620938628159</v>
      </c>
      <c r="N6" s="13">
        <f t="shared" si="3"/>
        <v>1</v>
      </c>
      <c r="O6" s="13" t="s">
        <v>21</v>
      </c>
      <c r="P6" s="14" t="s">
        <v>22</v>
      </c>
      <c r="Q6" s="14" t="s">
        <v>22</v>
      </c>
      <c r="R6" s="14" t="s">
        <v>22</v>
      </c>
      <c r="S6" s="14" t="s">
        <v>22</v>
      </c>
      <c r="T6" s="17">
        <v>2.099</v>
      </c>
      <c r="U6" s="16">
        <v>0.261478650284608</v>
      </c>
      <c r="V6" s="13">
        <f t="shared" si="4"/>
        <v>1</v>
      </c>
      <c r="W6" s="13" t="s">
        <v>21</v>
      </c>
      <c r="X6" s="18">
        <v>1.38547727272727</v>
      </c>
      <c r="Y6" s="13" t="s">
        <v>21</v>
      </c>
    </row>
    <row r="7" ht="55" customHeight="1" spans="1:25">
      <c r="A7" s="13">
        <v>3</v>
      </c>
      <c r="B7" s="14" t="s">
        <v>25</v>
      </c>
      <c r="C7" s="14" t="s">
        <v>26</v>
      </c>
      <c r="D7" s="15">
        <v>599.25</v>
      </c>
      <c r="E7" s="13">
        <f t="shared" si="0"/>
        <v>1</v>
      </c>
      <c r="F7" s="13" t="s">
        <v>21</v>
      </c>
      <c r="G7" s="16">
        <v>0.846057571964956</v>
      </c>
      <c r="H7" s="13">
        <f t="shared" si="1"/>
        <v>1</v>
      </c>
      <c r="I7" s="13" t="s">
        <v>21</v>
      </c>
      <c r="J7" s="15">
        <v>609.888888888889</v>
      </c>
      <c r="K7" s="13">
        <f t="shared" si="2"/>
        <v>1</v>
      </c>
      <c r="L7" s="13" t="s">
        <v>21</v>
      </c>
      <c r="M7" s="16">
        <v>0.864091820003644</v>
      </c>
      <c r="N7" s="13">
        <f t="shared" si="3"/>
        <v>1</v>
      </c>
      <c r="O7" s="13" t="s">
        <v>21</v>
      </c>
      <c r="P7" s="14" t="s">
        <v>22</v>
      </c>
      <c r="Q7" s="14" t="s">
        <v>22</v>
      </c>
      <c r="R7" s="14" t="s">
        <v>22</v>
      </c>
      <c r="S7" s="14" t="s">
        <v>22</v>
      </c>
      <c r="T7" s="17">
        <v>2.701</v>
      </c>
      <c r="U7" s="16">
        <v>0.279450919120578</v>
      </c>
      <c r="V7" s="13">
        <f t="shared" si="4"/>
        <v>1</v>
      </c>
      <c r="W7" s="13" t="s">
        <v>21</v>
      </c>
      <c r="X7" s="18">
        <v>3.13615</v>
      </c>
      <c r="Y7" s="13" t="s">
        <v>21</v>
      </c>
    </row>
    <row r="8" ht="55" customHeight="1" spans="1:25">
      <c r="A8" s="13">
        <v>4</v>
      </c>
      <c r="B8" s="14" t="s">
        <v>27</v>
      </c>
      <c r="C8" s="14" t="s">
        <v>28</v>
      </c>
      <c r="D8" s="15">
        <v>287.25</v>
      </c>
      <c r="E8" s="13">
        <f t="shared" si="0"/>
        <v>0</v>
      </c>
      <c r="F8" s="13" t="s">
        <v>29</v>
      </c>
      <c r="G8" s="16">
        <v>0.720626631853786</v>
      </c>
      <c r="H8" s="13">
        <f t="shared" si="1"/>
        <v>0</v>
      </c>
      <c r="I8" s="13" t="s">
        <v>29</v>
      </c>
      <c r="J8" s="15">
        <v>342.111111111111</v>
      </c>
      <c r="K8" s="13">
        <f t="shared" si="2"/>
        <v>1</v>
      </c>
      <c r="L8" s="13" t="s">
        <v>21</v>
      </c>
      <c r="M8" s="16">
        <v>0.824293601818772</v>
      </c>
      <c r="N8" s="13">
        <f t="shared" si="3"/>
        <v>1</v>
      </c>
      <c r="O8" s="13" t="s">
        <v>21</v>
      </c>
      <c r="P8" s="14" t="s">
        <v>22</v>
      </c>
      <c r="Q8" s="14" t="s">
        <v>22</v>
      </c>
      <c r="R8" s="14" t="s">
        <v>22</v>
      </c>
      <c r="S8" s="14" t="s">
        <v>22</v>
      </c>
      <c r="T8" s="17">
        <v>1.905</v>
      </c>
      <c r="U8" s="16">
        <v>0.287726718360131</v>
      </c>
      <c r="V8" s="13">
        <f t="shared" si="4"/>
        <v>1</v>
      </c>
      <c r="W8" s="13" t="s">
        <v>21</v>
      </c>
      <c r="X8" s="18">
        <v>2.48258333333333</v>
      </c>
      <c r="Y8" s="13" t="s">
        <v>21</v>
      </c>
    </row>
    <row r="9" ht="55" customHeight="1" spans="1:25">
      <c r="A9" s="13"/>
      <c r="B9" s="14"/>
      <c r="C9" s="14" t="s">
        <v>30</v>
      </c>
      <c r="D9" s="15">
        <v>1031</v>
      </c>
      <c r="E9" s="13">
        <f t="shared" si="0"/>
        <v>1</v>
      </c>
      <c r="F9" s="13" t="s">
        <v>21</v>
      </c>
      <c r="G9" s="16">
        <v>0.49466537342386</v>
      </c>
      <c r="H9" s="13">
        <f t="shared" si="1"/>
        <v>0</v>
      </c>
      <c r="I9" s="13" t="s">
        <v>29</v>
      </c>
      <c r="J9" s="15">
        <v>386</v>
      </c>
      <c r="K9" s="13">
        <f t="shared" si="2"/>
        <v>1</v>
      </c>
      <c r="L9" s="13" t="s">
        <v>21</v>
      </c>
      <c r="M9" s="16">
        <v>0.821243523316062</v>
      </c>
      <c r="N9" s="13">
        <f t="shared" si="3"/>
        <v>1</v>
      </c>
      <c r="O9" s="13" t="s">
        <v>21</v>
      </c>
      <c r="P9" s="14" t="s">
        <v>22</v>
      </c>
      <c r="Q9" s="14" t="s">
        <v>22</v>
      </c>
      <c r="R9" s="14" t="s">
        <v>22</v>
      </c>
      <c r="S9" s="14" t="s">
        <v>22</v>
      </c>
      <c r="T9" s="17">
        <v>1.946</v>
      </c>
      <c r="U9" s="16">
        <v>0.287726718360131</v>
      </c>
      <c r="V9" s="13">
        <f t="shared" si="4"/>
        <v>1</v>
      </c>
      <c r="W9" s="13" t="s">
        <v>21</v>
      </c>
      <c r="X9" s="18">
        <v>2.12792857142857</v>
      </c>
      <c r="Y9" s="13" t="s">
        <v>21</v>
      </c>
    </row>
    <row r="10" ht="55" customHeight="1" spans="1:25">
      <c r="A10" s="13">
        <v>5</v>
      </c>
      <c r="B10" s="14" t="s">
        <v>31</v>
      </c>
      <c r="C10" s="14" t="s">
        <v>32</v>
      </c>
      <c r="D10" s="15">
        <v>822</v>
      </c>
      <c r="E10" s="13">
        <f t="shared" si="0"/>
        <v>1</v>
      </c>
      <c r="F10" s="13" t="s">
        <v>21</v>
      </c>
      <c r="G10" s="16">
        <v>0.954987834549878</v>
      </c>
      <c r="H10" s="13">
        <f t="shared" si="1"/>
        <v>1</v>
      </c>
      <c r="I10" s="13" t="s">
        <v>21</v>
      </c>
      <c r="J10" s="15">
        <v>367.777777777778</v>
      </c>
      <c r="K10" s="13">
        <f t="shared" si="2"/>
        <v>1</v>
      </c>
      <c r="L10" s="13" t="s">
        <v>21</v>
      </c>
      <c r="M10" s="16">
        <v>0.755891238670695</v>
      </c>
      <c r="N10" s="13">
        <f t="shared" si="3"/>
        <v>1</v>
      </c>
      <c r="O10" s="13" t="s">
        <v>21</v>
      </c>
      <c r="P10" s="14" t="s">
        <v>22</v>
      </c>
      <c r="Q10" s="14" t="s">
        <v>22</v>
      </c>
      <c r="R10" s="14" t="s">
        <v>33</v>
      </c>
      <c r="S10" s="14" t="s">
        <v>22</v>
      </c>
      <c r="T10" s="17">
        <v>2.197</v>
      </c>
      <c r="U10" s="16">
        <v>0.399703123945753</v>
      </c>
      <c r="V10" s="13">
        <f t="shared" si="4"/>
        <v>1</v>
      </c>
      <c r="W10" s="13" t="s">
        <v>21</v>
      </c>
      <c r="X10" s="18">
        <v>1.41152380952381</v>
      </c>
      <c r="Y10" s="13" t="s">
        <v>21</v>
      </c>
    </row>
    <row r="11" ht="55" customHeight="1" spans="1:25">
      <c r="A11" s="13">
        <v>6</v>
      </c>
      <c r="B11" s="14" t="s">
        <v>34</v>
      </c>
      <c r="C11" s="14" t="s">
        <v>35</v>
      </c>
      <c r="D11" s="15">
        <v>1128.75</v>
      </c>
      <c r="E11" s="13">
        <f t="shared" si="0"/>
        <v>1</v>
      </c>
      <c r="F11" s="13" t="s">
        <v>21</v>
      </c>
      <c r="G11" s="16">
        <v>0.923145071982281</v>
      </c>
      <c r="H11" s="13">
        <f t="shared" si="1"/>
        <v>1</v>
      </c>
      <c r="I11" s="13" t="s">
        <v>21</v>
      </c>
      <c r="J11" s="15">
        <v>579.444444444444</v>
      </c>
      <c r="K11" s="13">
        <f t="shared" si="2"/>
        <v>1</v>
      </c>
      <c r="L11" s="13" t="s">
        <v>21</v>
      </c>
      <c r="M11" s="16">
        <v>0.793863854266539</v>
      </c>
      <c r="N11" s="13">
        <f t="shared" si="3"/>
        <v>1</v>
      </c>
      <c r="O11" s="13" t="s">
        <v>21</v>
      </c>
      <c r="P11" s="14" t="s">
        <v>22</v>
      </c>
      <c r="Q11" s="14" t="s">
        <v>22</v>
      </c>
      <c r="R11" s="14" t="s">
        <v>22</v>
      </c>
      <c r="S11" s="14" t="s">
        <v>22</v>
      </c>
      <c r="T11" s="17">
        <v>2.091</v>
      </c>
      <c r="U11" s="16">
        <v>0.24958366519441</v>
      </c>
      <c r="V11" s="13">
        <f t="shared" si="4"/>
        <v>1</v>
      </c>
      <c r="W11" s="13" t="s">
        <v>21</v>
      </c>
      <c r="X11" s="18">
        <v>1.84146666666667</v>
      </c>
      <c r="Y11" s="13" t="s">
        <v>21</v>
      </c>
    </row>
    <row r="12" ht="55" customHeight="1" spans="1:25">
      <c r="A12" s="13">
        <v>7</v>
      </c>
      <c r="B12" s="14" t="s">
        <v>36</v>
      </c>
      <c r="C12" s="14" t="s">
        <v>37</v>
      </c>
      <c r="D12" s="15">
        <v>662.5</v>
      </c>
      <c r="E12" s="13">
        <f t="shared" si="0"/>
        <v>1</v>
      </c>
      <c r="F12" s="13" t="s">
        <v>21</v>
      </c>
      <c r="G12" s="16">
        <v>0.964528301886793</v>
      </c>
      <c r="H12" s="13">
        <f t="shared" si="1"/>
        <v>1</v>
      </c>
      <c r="I12" s="13" t="s">
        <v>21</v>
      </c>
      <c r="J12" s="15">
        <v>575.111111111111</v>
      </c>
      <c r="K12" s="13">
        <f t="shared" si="2"/>
        <v>1</v>
      </c>
      <c r="L12" s="13" t="s">
        <v>21</v>
      </c>
      <c r="M12" s="16">
        <v>0.794629057187017</v>
      </c>
      <c r="N12" s="13">
        <f t="shared" si="3"/>
        <v>1</v>
      </c>
      <c r="O12" s="13" t="s">
        <v>21</v>
      </c>
      <c r="P12" s="14" t="s">
        <v>22</v>
      </c>
      <c r="Q12" s="14" t="s">
        <v>22</v>
      </c>
      <c r="R12" s="14" t="s">
        <v>22</v>
      </c>
      <c r="S12" s="14" t="s">
        <v>22</v>
      </c>
      <c r="T12" s="17">
        <v>1.843</v>
      </c>
      <c r="U12" s="16">
        <v>0.270041417395306</v>
      </c>
      <c r="V12" s="13">
        <f t="shared" si="4"/>
        <v>1</v>
      </c>
      <c r="W12" s="13" t="s">
        <v>21</v>
      </c>
      <c r="X12" s="18">
        <v>1.39294871794872</v>
      </c>
      <c r="Y12" s="13" t="s">
        <v>21</v>
      </c>
    </row>
    <row r="13" ht="55" customHeight="1" spans="1:25">
      <c r="A13" s="13">
        <v>8</v>
      </c>
      <c r="B13" s="14" t="s">
        <v>38</v>
      </c>
      <c r="C13" s="14" t="s">
        <v>39</v>
      </c>
      <c r="D13" s="15">
        <v>606.75</v>
      </c>
      <c r="E13" s="13">
        <f t="shared" si="0"/>
        <v>1</v>
      </c>
      <c r="F13" s="13" t="s">
        <v>21</v>
      </c>
      <c r="G13" s="16">
        <v>0.875154511742892</v>
      </c>
      <c r="H13" s="13">
        <f t="shared" si="1"/>
        <v>1</v>
      </c>
      <c r="I13" s="13" t="s">
        <v>21</v>
      </c>
      <c r="J13" s="15">
        <v>302.777777777778</v>
      </c>
      <c r="K13" s="13">
        <f t="shared" si="2"/>
        <v>1</v>
      </c>
      <c r="L13" s="13" t="s">
        <v>21</v>
      </c>
      <c r="M13" s="16">
        <v>0.848807339449541</v>
      </c>
      <c r="N13" s="13">
        <f t="shared" si="3"/>
        <v>1</v>
      </c>
      <c r="O13" s="13" t="s">
        <v>21</v>
      </c>
      <c r="P13" s="14" t="s">
        <v>22</v>
      </c>
      <c r="Q13" s="14" t="s">
        <v>22</v>
      </c>
      <c r="R13" s="14" t="s">
        <v>22</v>
      </c>
      <c r="S13" s="14" t="s">
        <v>22</v>
      </c>
      <c r="T13" s="17">
        <v>1.981</v>
      </c>
      <c r="U13" s="16">
        <v>0.554084551811824</v>
      </c>
      <c r="V13" s="13">
        <f t="shared" si="4"/>
        <v>1</v>
      </c>
      <c r="W13" s="13" t="s">
        <v>21</v>
      </c>
      <c r="X13" s="18">
        <v>1.74777777777778</v>
      </c>
      <c r="Y13" s="13" t="s">
        <v>21</v>
      </c>
    </row>
    <row r="14" ht="55" customHeight="1" spans="1:25">
      <c r="A14" s="13">
        <v>9</v>
      </c>
      <c r="B14" s="14" t="s">
        <v>40</v>
      </c>
      <c r="C14" s="14" t="s">
        <v>41</v>
      </c>
      <c r="D14" s="15">
        <v>356.25</v>
      </c>
      <c r="E14" s="13">
        <f t="shared" si="0"/>
        <v>0</v>
      </c>
      <c r="F14" s="13" t="s">
        <v>29</v>
      </c>
      <c r="G14" s="16">
        <v>0.948771929824561</v>
      </c>
      <c r="H14" s="13">
        <f t="shared" si="1"/>
        <v>1</v>
      </c>
      <c r="I14" s="13" t="s">
        <v>21</v>
      </c>
      <c r="J14" s="15">
        <v>376.222222222222</v>
      </c>
      <c r="K14" s="13">
        <f t="shared" si="2"/>
        <v>1</v>
      </c>
      <c r="L14" s="13" t="s">
        <v>21</v>
      </c>
      <c r="M14" s="16">
        <v>0.722976963969285</v>
      </c>
      <c r="N14" s="13">
        <f t="shared" si="3"/>
        <v>1</v>
      </c>
      <c r="O14" s="13" t="s">
        <v>21</v>
      </c>
      <c r="P14" s="14" t="s">
        <v>22</v>
      </c>
      <c r="Q14" s="14" t="s">
        <v>22</v>
      </c>
      <c r="R14" s="14" t="s">
        <v>22</v>
      </c>
      <c r="S14" s="14" t="s">
        <v>22</v>
      </c>
      <c r="T14" s="17">
        <v>2.007</v>
      </c>
      <c r="U14" s="16">
        <v>0.312187561396232</v>
      </c>
      <c r="V14" s="13">
        <f t="shared" si="4"/>
        <v>1</v>
      </c>
      <c r="W14" s="13" t="s">
        <v>21</v>
      </c>
      <c r="X14" s="18">
        <v>1.38815151515152</v>
      </c>
      <c r="Y14" s="13" t="s">
        <v>21</v>
      </c>
    </row>
    <row r="15" ht="55" customHeight="1" spans="1:25">
      <c r="A15" s="13">
        <v>10</v>
      </c>
      <c r="B15" s="14" t="s">
        <v>42</v>
      </c>
      <c r="C15" s="14" t="s">
        <v>43</v>
      </c>
      <c r="D15" s="15">
        <v>713.75</v>
      </c>
      <c r="E15" s="13">
        <f t="shared" si="0"/>
        <v>1</v>
      </c>
      <c r="F15" s="13" t="s">
        <v>21</v>
      </c>
      <c r="G15" s="16">
        <v>0.857443082311734</v>
      </c>
      <c r="H15" s="13">
        <f t="shared" si="1"/>
        <v>1</v>
      </c>
      <c r="I15" s="13" t="s">
        <v>21</v>
      </c>
      <c r="J15" s="15">
        <v>625.222222222222</v>
      </c>
      <c r="K15" s="13">
        <f t="shared" si="2"/>
        <v>1</v>
      </c>
      <c r="L15" s="13" t="s">
        <v>21</v>
      </c>
      <c r="M15" s="16">
        <v>0.806113381908655</v>
      </c>
      <c r="N15" s="13">
        <f t="shared" si="3"/>
        <v>1</v>
      </c>
      <c r="O15" s="13" t="s">
        <v>21</v>
      </c>
      <c r="P15" s="14" t="s">
        <v>22</v>
      </c>
      <c r="Q15" s="14" t="s">
        <v>22</v>
      </c>
      <c r="R15" s="14" t="s">
        <v>22</v>
      </c>
      <c r="S15" s="14" t="s">
        <v>22</v>
      </c>
      <c r="T15" s="17">
        <v>2.024</v>
      </c>
      <c r="U15" s="16">
        <v>0.244531965561458</v>
      </c>
      <c r="V15" s="13">
        <f t="shared" si="4"/>
        <v>1</v>
      </c>
      <c r="W15" s="13" t="s">
        <v>21</v>
      </c>
      <c r="X15" s="18">
        <v>1.39974358974359</v>
      </c>
      <c r="Y15" s="13" t="s">
        <v>21</v>
      </c>
    </row>
    <row r="16" ht="55" customHeight="1" spans="1:25">
      <c r="A16" s="13">
        <v>11</v>
      </c>
      <c r="B16" s="14" t="s">
        <v>44</v>
      </c>
      <c r="C16" s="14" t="s">
        <v>45</v>
      </c>
      <c r="D16" s="15">
        <v>507.75</v>
      </c>
      <c r="E16" s="13">
        <f t="shared" si="0"/>
        <v>1</v>
      </c>
      <c r="F16" s="13" t="s">
        <v>21</v>
      </c>
      <c r="G16" s="16">
        <v>0.941408173313639</v>
      </c>
      <c r="H16" s="13">
        <f t="shared" si="1"/>
        <v>1</v>
      </c>
      <c r="I16" s="13" t="s">
        <v>21</v>
      </c>
      <c r="J16" s="15">
        <v>390.111111111111</v>
      </c>
      <c r="K16" s="13">
        <f t="shared" si="2"/>
        <v>1</v>
      </c>
      <c r="L16" s="13" t="s">
        <v>21</v>
      </c>
      <c r="M16" s="16">
        <v>0.827969239532897</v>
      </c>
      <c r="N16" s="13">
        <f t="shared" si="3"/>
        <v>1</v>
      </c>
      <c r="O16" s="13" t="s">
        <v>21</v>
      </c>
      <c r="P16" s="14" t="s">
        <v>22</v>
      </c>
      <c r="Q16" s="14" t="s">
        <v>22</v>
      </c>
      <c r="R16" s="14" t="s">
        <v>22</v>
      </c>
      <c r="S16" s="14" t="s">
        <v>22</v>
      </c>
      <c r="T16" s="17">
        <v>2.074</v>
      </c>
      <c r="U16" s="16">
        <v>0.339316625859676</v>
      </c>
      <c r="V16" s="13">
        <f t="shared" si="4"/>
        <v>1</v>
      </c>
      <c r="W16" s="13" t="s">
        <v>21</v>
      </c>
      <c r="X16" s="18">
        <v>2.13743333333333</v>
      </c>
      <c r="Y16" s="13" t="s">
        <v>21</v>
      </c>
    </row>
    <row r="17" ht="55" customHeight="1" spans="1:25">
      <c r="A17" s="13">
        <v>12</v>
      </c>
      <c r="B17" s="14" t="s">
        <v>46</v>
      </c>
      <c r="C17" s="14" t="s">
        <v>47</v>
      </c>
      <c r="D17" s="15">
        <v>798</v>
      </c>
      <c r="E17" s="13">
        <f t="shared" si="0"/>
        <v>1</v>
      </c>
      <c r="F17" s="13" t="s">
        <v>21</v>
      </c>
      <c r="G17" s="16">
        <v>0.933583959899749</v>
      </c>
      <c r="H17" s="13">
        <f t="shared" si="1"/>
        <v>1</v>
      </c>
      <c r="I17" s="13" t="s">
        <v>21</v>
      </c>
      <c r="J17" s="15">
        <v>519.666666666667</v>
      </c>
      <c r="K17" s="13">
        <f t="shared" si="2"/>
        <v>1</v>
      </c>
      <c r="L17" s="13" t="s">
        <v>21</v>
      </c>
      <c r="M17" s="16">
        <v>0.877485567671584</v>
      </c>
      <c r="N17" s="13">
        <f t="shared" si="3"/>
        <v>1</v>
      </c>
      <c r="O17" s="13" t="s">
        <v>21</v>
      </c>
      <c r="P17" s="14" t="s">
        <v>22</v>
      </c>
      <c r="Q17" s="14" t="s">
        <v>22</v>
      </c>
      <c r="R17" s="14" t="s">
        <v>22</v>
      </c>
      <c r="S17" s="14" t="s">
        <v>22</v>
      </c>
      <c r="T17" s="17">
        <v>2.1</v>
      </c>
      <c r="U17" s="16">
        <v>0.612264526399575</v>
      </c>
      <c r="V17" s="13">
        <f t="shared" si="4"/>
        <v>1</v>
      </c>
      <c r="W17" s="13" t="s">
        <v>21</v>
      </c>
      <c r="X17" s="18">
        <v>1.40241860465116</v>
      </c>
      <c r="Y17" s="13" t="s">
        <v>21</v>
      </c>
    </row>
    <row r="18" ht="55" customHeight="1" spans="1:25">
      <c r="A18" s="13">
        <v>13</v>
      </c>
      <c r="B18" s="14" t="s">
        <v>48</v>
      </c>
      <c r="C18" s="14" t="s">
        <v>49</v>
      </c>
      <c r="D18" s="15">
        <v>335.5</v>
      </c>
      <c r="E18" s="13">
        <f t="shared" si="0"/>
        <v>0</v>
      </c>
      <c r="F18" s="13" t="s">
        <v>29</v>
      </c>
      <c r="G18" s="16">
        <v>0.900149031296572</v>
      </c>
      <c r="H18" s="13">
        <f t="shared" si="1"/>
        <v>1</v>
      </c>
      <c r="I18" s="13" t="s">
        <v>21</v>
      </c>
      <c r="J18" s="15">
        <v>251</v>
      </c>
      <c r="K18" s="13">
        <f t="shared" si="2"/>
        <v>0</v>
      </c>
      <c r="L18" s="13" t="s">
        <v>29</v>
      </c>
      <c r="M18" s="16">
        <v>0.749003984063745</v>
      </c>
      <c r="N18" s="13">
        <f t="shared" si="3"/>
        <v>1</v>
      </c>
      <c r="O18" s="13" t="s">
        <v>21</v>
      </c>
      <c r="P18" s="14" t="s">
        <v>22</v>
      </c>
      <c r="Q18" s="14" t="s">
        <v>22</v>
      </c>
      <c r="R18" s="14" t="s">
        <v>22</v>
      </c>
      <c r="S18" s="14" t="s">
        <v>22</v>
      </c>
      <c r="T18" s="17">
        <v>2.067</v>
      </c>
      <c r="U18" s="16">
        <v>0.246290801186944</v>
      </c>
      <c r="V18" s="13">
        <f t="shared" si="4"/>
        <v>1</v>
      </c>
      <c r="W18" s="13" t="s">
        <v>21</v>
      </c>
      <c r="X18" s="18">
        <v>1.685</v>
      </c>
      <c r="Y18" s="13" t="s">
        <v>21</v>
      </c>
    </row>
    <row r="19" ht="55" customHeight="1" spans="1:25">
      <c r="A19" s="13">
        <v>14</v>
      </c>
      <c r="B19" s="14" t="s">
        <v>50</v>
      </c>
      <c r="C19" s="14" t="s">
        <v>49</v>
      </c>
      <c r="D19" s="15">
        <v>1005</v>
      </c>
      <c r="E19" s="13">
        <f t="shared" si="0"/>
        <v>1</v>
      </c>
      <c r="F19" s="13" t="s">
        <v>21</v>
      </c>
      <c r="G19" s="16">
        <v>0.865671641791045</v>
      </c>
      <c r="H19" s="13">
        <f t="shared" si="1"/>
        <v>1</v>
      </c>
      <c r="I19" s="13" t="s">
        <v>21</v>
      </c>
      <c r="J19" s="15">
        <v>1211.66666666667</v>
      </c>
      <c r="K19" s="13">
        <f t="shared" si="2"/>
        <v>1</v>
      </c>
      <c r="L19" s="13" t="s">
        <v>21</v>
      </c>
      <c r="M19" s="16">
        <v>0.751031636863824</v>
      </c>
      <c r="N19" s="13">
        <f t="shared" si="3"/>
        <v>1</v>
      </c>
      <c r="O19" s="13" t="s">
        <v>21</v>
      </c>
      <c r="P19" s="14" t="s">
        <v>22</v>
      </c>
      <c r="Q19" s="14" t="s">
        <v>22</v>
      </c>
      <c r="R19" s="14" t="s">
        <v>22</v>
      </c>
      <c r="S19" s="14" t="s">
        <v>22</v>
      </c>
      <c r="T19" s="17">
        <v>2.94</v>
      </c>
      <c r="U19" s="16">
        <v>0.237359975779594</v>
      </c>
      <c r="V19" s="13">
        <f t="shared" si="4"/>
        <v>1</v>
      </c>
      <c r="W19" s="13" t="s">
        <v>21</v>
      </c>
      <c r="X19" s="18">
        <v>1.43608695652174</v>
      </c>
      <c r="Y19" s="13" t="s">
        <v>21</v>
      </c>
    </row>
    <row r="20" ht="55" customHeight="1" spans="1:25">
      <c r="A20" s="13">
        <v>15</v>
      </c>
      <c r="B20" s="14" t="s">
        <v>51</v>
      </c>
      <c r="C20" s="14" t="s">
        <v>52</v>
      </c>
      <c r="D20" s="15">
        <v>676.25</v>
      </c>
      <c r="E20" s="13">
        <f t="shared" si="0"/>
        <v>1</v>
      </c>
      <c r="F20" s="13" t="s">
        <v>21</v>
      </c>
      <c r="G20" s="16">
        <v>0.915341959334566</v>
      </c>
      <c r="H20" s="13">
        <f t="shared" si="1"/>
        <v>1</v>
      </c>
      <c r="I20" s="13" t="s">
        <v>21</v>
      </c>
      <c r="J20" s="15">
        <v>609.555555555556</v>
      </c>
      <c r="K20" s="13">
        <f t="shared" si="2"/>
        <v>1</v>
      </c>
      <c r="L20" s="13" t="s">
        <v>21</v>
      </c>
      <c r="M20" s="16">
        <v>0.808786000729129</v>
      </c>
      <c r="N20" s="13">
        <f t="shared" si="3"/>
        <v>1</v>
      </c>
      <c r="O20" s="13" t="s">
        <v>21</v>
      </c>
      <c r="P20" s="14" t="s">
        <v>22</v>
      </c>
      <c r="Q20" s="14" t="s">
        <v>22</v>
      </c>
      <c r="R20" s="14" t="s">
        <v>22</v>
      </c>
      <c r="S20" s="14" t="s">
        <v>22</v>
      </c>
      <c r="T20" s="17">
        <v>2.032</v>
      </c>
      <c r="U20" s="16">
        <v>0.286104718066743</v>
      </c>
      <c r="V20" s="13">
        <f t="shared" si="4"/>
        <v>1</v>
      </c>
      <c r="W20" s="13" t="s">
        <v>21</v>
      </c>
      <c r="X20" s="18">
        <v>2.39724137931034</v>
      </c>
      <c r="Y20" s="13" t="s">
        <v>21</v>
      </c>
    </row>
    <row r="21" ht="55" customHeight="1" spans="1:25">
      <c r="A21" s="13">
        <v>16</v>
      </c>
      <c r="B21" s="14" t="s">
        <v>53</v>
      </c>
      <c r="C21" s="14" t="s">
        <v>54</v>
      </c>
      <c r="D21" s="15">
        <v>290.5</v>
      </c>
      <c r="E21" s="13">
        <f t="shared" si="0"/>
        <v>0</v>
      </c>
      <c r="F21" s="13" t="s">
        <v>29</v>
      </c>
      <c r="G21" s="16">
        <v>0.929432013769363</v>
      </c>
      <c r="H21" s="13">
        <f t="shared" si="1"/>
        <v>1</v>
      </c>
      <c r="I21" s="13" t="s">
        <v>21</v>
      </c>
      <c r="J21" s="15">
        <v>254.111111111111</v>
      </c>
      <c r="K21" s="13">
        <f t="shared" si="2"/>
        <v>0</v>
      </c>
      <c r="L21" s="13" t="s">
        <v>29</v>
      </c>
      <c r="M21" s="16">
        <v>0.810668998688238</v>
      </c>
      <c r="N21" s="13">
        <f t="shared" si="3"/>
        <v>1</v>
      </c>
      <c r="O21" s="13" t="s">
        <v>21</v>
      </c>
      <c r="P21" s="14" t="s">
        <v>22</v>
      </c>
      <c r="Q21" s="14" t="s">
        <v>22</v>
      </c>
      <c r="R21" s="14" t="s">
        <v>22</v>
      </c>
      <c r="S21" s="14" t="s">
        <v>22</v>
      </c>
      <c r="T21" s="17">
        <v>2.45</v>
      </c>
      <c r="U21" s="16">
        <v>0.298718431963815</v>
      </c>
      <c r="V21" s="13">
        <f t="shared" si="4"/>
        <v>1</v>
      </c>
      <c r="W21" s="13" t="s">
        <v>21</v>
      </c>
      <c r="X21" s="18">
        <v>3.53733333333333</v>
      </c>
      <c r="Y21" s="13" t="s">
        <v>21</v>
      </c>
    </row>
    <row r="22" ht="55" customHeight="1" spans="1:25">
      <c r="A22" s="13">
        <v>17</v>
      </c>
      <c r="B22" s="14" t="s">
        <v>55</v>
      </c>
      <c r="C22" s="14" t="s">
        <v>35</v>
      </c>
      <c r="D22" s="15">
        <v>692.25</v>
      </c>
      <c r="E22" s="13">
        <f t="shared" si="0"/>
        <v>1</v>
      </c>
      <c r="F22" s="13" t="s">
        <v>21</v>
      </c>
      <c r="G22" s="16">
        <v>0.950523654749007</v>
      </c>
      <c r="H22" s="13">
        <f t="shared" si="1"/>
        <v>1</v>
      </c>
      <c r="I22" s="13" t="s">
        <v>21</v>
      </c>
      <c r="J22" s="15">
        <v>755.777777777778</v>
      </c>
      <c r="K22" s="13">
        <f t="shared" si="2"/>
        <v>1</v>
      </c>
      <c r="L22" s="13" t="s">
        <v>21</v>
      </c>
      <c r="M22" s="16">
        <v>0.932813878271097</v>
      </c>
      <c r="N22" s="13">
        <f t="shared" si="3"/>
        <v>1</v>
      </c>
      <c r="O22" s="13" t="s">
        <v>21</v>
      </c>
      <c r="P22" s="14" t="s">
        <v>56</v>
      </c>
      <c r="Q22" s="14" t="s">
        <v>22</v>
      </c>
      <c r="R22" s="14" t="s">
        <v>22</v>
      </c>
      <c r="S22" s="14" t="s">
        <v>22</v>
      </c>
      <c r="T22" s="17">
        <v>1.88</v>
      </c>
      <c r="U22" s="16">
        <v>0.262653253693807</v>
      </c>
      <c r="V22" s="13">
        <f t="shared" si="4"/>
        <v>1</v>
      </c>
      <c r="W22" s="13" t="s">
        <v>21</v>
      </c>
      <c r="X22" s="18">
        <v>1.5905</v>
      </c>
      <c r="Y22" s="13" t="s">
        <v>21</v>
      </c>
    </row>
    <row r="23" ht="55" customHeight="1" spans="1:25">
      <c r="A23" s="13">
        <v>18</v>
      </c>
      <c r="B23" s="14" t="s">
        <v>57</v>
      </c>
      <c r="C23" s="14" t="s">
        <v>49</v>
      </c>
      <c r="D23" s="15">
        <v>323.5</v>
      </c>
      <c r="E23" s="13">
        <f t="shared" si="0"/>
        <v>0</v>
      </c>
      <c r="F23" s="13" t="s">
        <v>29</v>
      </c>
      <c r="G23" s="16">
        <v>0.893353941267388</v>
      </c>
      <c r="H23" s="13">
        <f t="shared" si="1"/>
        <v>1</v>
      </c>
      <c r="I23" s="13" t="s">
        <v>21</v>
      </c>
      <c r="J23" s="15">
        <v>292.111111111111</v>
      </c>
      <c r="K23" s="13">
        <f t="shared" si="2"/>
        <v>0</v>
      </c>
      <c r="L23" s="13" t="s">
        <v>29</v>
      </c>
      <c r="M23" s="16">
        <v>0.780524914416128</v>
      </c>
      <c r="N23" s="13">
        <f t="shared" si="3"/>
        <v>1</v>
      </c>
      <c r="O23" s="13" t="s">
        <v>21</v>
      </c>
      <c r="P23" s="14" t="s">
        <v>22</v>
      </c>
      <c r="Q23" s="14" t="s">
        <v>22</v>
      </c>
      <c r="R23" s="14" t="s">
        <v>22</v>
      </c>
      <c r="S23" s="14" t="s">
        <v>22</v>
      </c>
      <c r="T23" s="17">
        <v>2.18</v>
      </c>
      <c r="U23" s="16">
        <v>0.223997717220716</v>
      </c>
      <c r="V23" s="13">
        <f t="shared" si="4"/>
        <v>1</v>
      </c>
      <c r="W23" s="13" t="s">
        <v>21</v>
      </c>
      <c r="X23" s="18">
        <v>1.55755555555556</v>
      </c>
      <c r="Y23" s="13" t="s">
        <v>21</v>
      </c>
    </row>
    <row r="24" ht="55" customHeight="1" spans="1:25">
      <c r="A24" s="13">
        <v>19</v>
      </c>
      <c r="B24" s="14" t="s">
        <v>58</v>
      </c>
      <c r="C24" s="14" t="s">
        <v>59</v>
      </c>
      <c r="D24" s="15">
        <v>432</v>
      </c>
      <c r="E24" s="13">
        <f t="shared" si="0"/>
        <v>0</v>
      </c>
      <c r="F24" s="13" t="s">
        <v>29</v>
      </c>
      <c r="G24" s="16">
        <v>0.819444444444444</v>
      </c>
      <c r="H24" s="13">
        <f t="shared" si="1"/>
        <v>1</v>
      </c>
      <c r="I24" s="13" t="s">
        <v>21</v>
      </c>
      <c r="J24" s="15">
        <v>475.777777777778</v>
      </c>
      <c r="K24" s="13">
        <f t="shared" si="2"/>
        <v>1</v>
      </c>
      <c r="L24" s="13" t="s">
        <v>21</v>
      </c>
      <c r="M24" s="16">
        <v>0.708313872022419</v>
      </c>
      <c r="N24" s="13">
        <f t="shared" si="3"/>
        <v>1</v>
      </c>
      <c r="O24" s="13" t="s">
        <v>21</v>
      </c>
      <c r="P24" s="14" t="s">
        <v>22</v>
      </c>
      <c r="Q24" s="14" t="s">
        <v>22</v>
      </c>
      <c r="R24" s="14" t="s">
        <v>56</v>
      </c>
      <c r="S24" s="14" t="s">
        <v>22</v>
      </c>
      <c r="T24" s="17">
        <v>2</v>
      </c>
      <c r="U24" s="16">
        <v>0.258513289036545</v>
      </c>
      <c r="V24" s="13">
        <f t="shared" si="4"/>
        <v>1</v>
      </c>
      <c r="W24" s="13" t="s">
        <v>21</v>
      </c>
      <c r="X24" s="18">
        <v>2.29333333333333</v>
      </c>
      <c r="Y24" s="13" t="s">
        <v>21</v>
      </c>
    </row>
    <row r="25" ht="55" customHeight="1" spans="1:25">
      <c r="A25" s="13">
        <v>20</v>
      </c>
      <c r="B25" s="14" t="s">
        <v>60</v>
      </c>
      <c r="C25" s="19" t="s">
        <v>61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1"/>
    </row>
    <row r="26" ht="55" customHeight="1" spans="1:25">
      <c r="A26" s="13">
        <v>21</v>
      </c>
      <c r="B26" s="14" t="s">
        <v>62</v>
      </c>
      <c r="C26" s="14" t="s">
        <v>49</v>
      </c>
      <c r="D26" s="15">
        <v>748.75</v>
      </c>
      <c r="E26" s="13">
        <f>IF(D26&gt;500,1,0)</f>
        <v>1</v>
      </c>
      <c r="F26" s="13" t="s">
        <v>21</v>
      </c>
      <c r="G26" s="16">
        <v>0.802671118530885</v>
      </c>
      <c r="H26" s="13">
        <f>IF(G26&lt;0.8,0,1)</f>
        <v>1</v>
      </c>
      <c r="I26" s="13" t="s">
        <v>21</v>
      </c>
      <c r="J26" s="15">
        <v>713.444444444444</v>
      </c>
      <c r="K26" s="13">
        <f t="shared" si="2"/>
        <v>1</v>
      </c>
      <c r="L26" s="13" t="s">
        <v>21</v>
      </c>
      <c r="M26" s="16">
        <v>0.843793801588538</v>
      </c>
      <c r="N26" s="13">
        <f t="shared" si="3"/>
        <v>1</v>
      </c>
      <c r="O26" s="13" t="s">
        <v>21</v>
      </c>
      <c r="P26" s="14" t="s">
        <v>22</v>
      </c>
      <c r="Q26" s="14" t="s">
        <v>22</v>
      </c>
      <c r="R26" s="14" t="s">
        <v>22</v>
      </c>
      <c r="S26" s="14" t="s">
        <v>22</v>
      </c>
      <c r="T26" s="17">
        <v>1.917</v>
      </c>
      <c r="U26" s="16">
        <v>0.254742640140953</v>
      </c>
      <c r="V26" s="13">
        <f t="shared" si="4"/>
        <v>1</v>
      </c>
      <c r="W26" s="13" t="s">
        <v>21</v>
      </c>
      <c r="X26" s="18">
        <v>1.49894871794872</v>
      </c>
      <c r="Y26" s="13" t="s">
        <v>21</v>
      </c>
    </row>
    <row r="27" ht="55" customHeight="1" spans="1:25">
      <c r="A27" s="13">
        <v>22</v>
      </c>
      <c r="B27" s="14" t="s">
        <v>63</v>
      </c>
      <c r="C27" s="14" t="s">
        <v>35</v>
      </c>
      <c r="D27" s="15">
        <v>1046.75</v>
      </c>
      <c r="E27" s="13">
        <f>IF(D27&gt;500,1,0)</f>
        <v>1</v>
      </c>
      <c r="F27" s="13" t="s">
        <v>21</v>
      </c>
      <c r="G27" s="16">
        <v>0.826367327442083</v>
      </c>
      <c r="H27" s="13">
        <f>IF(G27&lt;0.8,0,1)</f>
        <v>1</v>
      </c>
      <c r="I27" s="13" t="s">
        <v>21</v>
      </c>
      <c r="J27" s="15">
        <v>1169</v>
      </c>
      <c r="K27" s="13">
        <f t="shared" si="2"/>
        <v>1</v>
      </c>
      <c r="L27" s="13" t="s">
        <v>21</v>
      </c>
      <c r="M27" s="16">
        <v>0.738237810094098</v>
      </c>
      <c r="N27" s="13">
        <f t="shared" si="3"/>
        <v>1</v>
      </c>
      <c r="O27" s="13" t="s">
        <v>21</v>
      </c>
      <c r="P27" s="14" t="s">
        <v>56</v>
      </c>
      <c r="Q27" s="14" t="s">
        <v>22</v>
      </c>
      <c r="R27" s="14" t="s">
        <v>22</v>
      </c>
      <c r="S27" s="14" t="s">
        <v>22</v>
      </c>
      <c r="T27" s="17">
        <v>1.99</v>
      </c>
      <c r="U27" s="16">
        <v>0.366112198303979</v>
      </c>
      <c r="V27" s="13">
        <f t="shared" si="4"/>
        <v>1</v>
      </c>
      <c r="W27" s="13" t="s">
        <v>21</v>
      </c>
      <c r="X27" s="18">
        <v>1.39363636363636</v>
      </c>
      <c r="Y27" s="13" t="s">
        <v>21</v>
      </c>
    </row>
    <row r="28" ht="55" customHeight="1" spans="1:25">
      <c r="A28" s="13">
        <v>23</v>
      </c>
      <c r="B28" s="14" t="s">
        <v>64</v>
      </c>
      <c r="C28" s="14" t="s">
        <v>65</v>
      </c>
      <c r="D28" s="15">
        <v>158.5</v>
      </c>
      <c r="E28" s="13">
        <f>IF(D28&gt;500,1,0)</f>
        <v>0</v>
      </c>
      <c r="F28" s="13" t="s">
        <v>29</v>
      </c>
      <c r="G28" s="16">
        <v>0.902208201892745</v>
      </c>
      <c r="H28" s="13">
        <f>IF(G28&lt;0.8,0,1)</f>
        <v>1</v>
      </c>
      <c r="I28" s="13" t="s">
        <v>21</v>
      </c>
      <c r="J28" s="15">
        <v>192.333333333333</v>
      </c>
      <c r="K28" s="13">
        <f t="shared" si="2"/>
        <v>0</v>
      </c>
      <c r="L28" s="13" t="s">
        <v>29</v>
      </c>
      <c r="M28" s="16">
        <v>0.759098786828423</v>
      </c>
      <c r="N28" s="13">
        <f t="shared" si="3"/>
        <v>1</v>
      </c>
      <c r="O28" s="13" t="s">
        <v>21</v>
      </c>
      <c r="P28" s="14" t="s">
        <v>22</v>
      </c>
      <c r="Q28" s="14" t="s">
        <v>22</v>
      </c>
      <c r="R28" s="14" t="s">
        <v>22</v>
      </c>
      <c r="S28" s="14" t="s">
        <v>22</v>
      </c>
      <c r="T28" s="17">
        <v>2.95</v>
      </c>
      <c r="U28" s="16">
        <v>0.424179104477612</v>
      </c>
      <c r="V28" s="13">
        <f t="shared" si="4"/>
        <v>1</v>
      </c>
      <c r="W28" s="13" t="s">
        <v>21</v>
      </c>
      <c r="X28" s="18">
        <v>1.45652173913043</v>
      </c>
      <c r="Y28" s="13" t="s">
        <v>21</v>
      </c>
    </row>
    <row r="29" ht="55" customHeight="1" spans="1:25">
      <c r="A29" s="13">
        <v>24</v>
      </c>
      <c r="B29" s="14" t="s">
        <v>66</v>
      </c>
      <c r="C29" s="14" t="s">
        <v>67</v>
      </c>
      <c r="D29" s="15">
        <v>763</v>
      </c>
      <c r="E29" s="13">
        <f>IF(D29&gt;500,1,0)</f>
        <v>1</v>
      </c>
      <c r="F29" s="13" t="s">
        <v>21</v>
      </c>
      <c r="G29" s="16">
        <v>0.938401048492792</v>
      </c>
      <c r="H29" s="13">
        <f>IF(G29&lt;0.8,0,1)</f>
        <v>1</v>
      </c>
      <c r="I29" s="13" t="s">
        <v>21</v>
      </c>
      <c r="J29" s="15">
        <v>532.222222222222</v>
      </c>
      <c r="K29" s="13">
        <f t="shared" si="2"/>
        <v>1</v>
      </c>
      <c r="L29" s="13" t="s">
        <v>21</v>
      </c>
      <c r="M29" s="16">
        <v>0.877453027139875</v>
      </c>
      <c r="N29" s="13">
        <f t="shared" si="3"/>
        <v>1</v>
      </c>
      <c r="O29" s="13" t="s">
        <v>21</v>
      </c>
      <c r="P29" s="14" t="s">
        <v>22</v>
      </c>
      <c r="Q29" s="14" t="s">
        <v>22</v>
      </c>
      <c r="R29" s="14" t="s">
        <v>22</v>
      </c>
      <c r="S29" s="14" t="s">
        <v>22</v>
      </c>
      <c r="T29" s="17">
        <v>1.92</v>
      </c>
      <c r="U29" s="16">
        <v>0.362430272878034</v>
      </c>
      <c r="V29" s="13">
        <f t="shared" si="4"/>
        <v>1</v>
      </c>
      <c r="W29" s="13" t="s">
        <v>21</v>
      </c>
      <c r="X29" s="18">
        <v>1.41127659574468</v>
      </c>
      <c r="Y29" s="13" t="s">
        <v>21</v>
      </c>
    </row>
  </sheetData>
  <mergeCells count="17">
    <mergeCell ref="A1:Y1"/>
    <mergeCell ref="D2:Y2"/>
    <mergeCell ref="D3:H3"/>
    <mergeCell ref="J3:N3"/>
    <mergeCell ref="P3:Q3"/>
    <mergeCell ref="R3:T3"/>
    <mergeCell ref="C25:Y25"/>
    <mergeCell ref="A2:A4"/>
    <mergeCell ref="A8:A9"/>
    <mergeCell ref="B2:B4"/>
    <mergeCell ref="B8:B9"/>
    <mergeCell ref="C2:C4"/>
    <mergeCell ref="U3:U4"/>
    <mergeCell ref="V3:V4"/>
    <mergeCell ref="W3:W4"/>
    <mergeCell ref="X3:X4"/>
    <mergeCell ref="Y3:Y4"/>
  </mergeCells>
  <pageMargins left="0.550694444444444" right="0.472222222222222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监测结果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木之夏</cp:lastModifiedBy>
  <dcterms:created xsi:type="dcterms:W3CDTF">2008-09-11T17:22:00Z</dcterms:created>
  <cp:lastPrinted>2023-06-12T01:27:00Z</cp:lastPrinted>
  <dcterms:modified xsi:type="dcterms:W3CDTF">2025-11-05T03:05:49Z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8E112946F02D4ACD8616D32F4CDD331E_12</vt:lpwstr>
  </property>
</Properties>
</file>