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15" windowHeight="9390" activeTab="1"/>
  </bookViews>
  <sheets>
    <sheet name="原始数据" sheetId="1" r:id="rId1"/>
    <sheet name="监测结果" sheetId="2" r:id="rId2"/>
  </sheets>
  <definedNames>
    <definedName name="_GoBack" localSheetId="0">原始数据!#REF!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<sst xmlns="http://schemas.openxmlformats.org/spreadsheetml/2006/main" count="129" uniqueCount="52">
  <si>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>2025年中小学校采光照明双随机监测复测数据记录表</t>
  </si>
  <si>
    <t>监测日期</t>
  </si>
  <si>
    <t xml:space="preserve">学校名称                   </t>
  </si>
  <si>
    <t>福清京师学校</t>
  </si>
  <si>
    <t>福清市江镜中心小学</t>
  </si>
  <si>
    <t>福清市锦江初级中学</t>
  </si>
  <si>
    <t>福清市港头中心小学</t>
  </si>
  <si>
    <t>福清市五龙初级中学</t>
  </si>
  <si>
    <t>福清市龙山中心小学</t>
  </si>
  <si>
    <t>福清市融侨小学</t>
  </si>
  <si>
    <t>监测教室</t>
  </si>
  <si>
    <t>初一4班</t>
  </si>
  <si>
    <t>初二4班</t>
  </si>
  <si>
    <t>三年3班</t>
  </si>
  <si>
    <t>七年1班</t>
  </si>
  <si>
    <t>一年1班</t>
  </si>
  <si>
    <t>1年1班</t>
  </si>
  <si>
    <t>二年1班</t>
  </si>
  <si>
    <t>黑板面照度（lx）</t>
  </si>
  <si>
    <t>黑板面照度1</t>
  </si>
  <si>
    <t>黑板面照度2</t>
  </si>
  <si>
    <t>黑板面照度3</t>
  </si>
  <si>
    <t>黑板面照度4</t>
  </si>
  <si>
    <t>黑板面平均照度</t>
  </si>
  <si>
    <t>黑板面
照度均匀度</t>
  </si>
  <si>
    <t>黑板面最小照度</t>
  </si>
  <si>
    <t>黑板面照度均匀度</t>
  </si>
  <si>
    <t>课桌面照度（lx）</t>
  </si>
  <si>
    <t>课桌面照度1</t>
  </si>
  <si>
    <t>-</t>
  </si>
  <si>
    <t>课桌面照度2</t>
  </si>
  <si>
    <t>课桌面照度3</t>
  </si>
  <si>
    <t>课桌面照度4</t>
  </si>
  <si>
    <t>课桌面照度5</t>
  </si>
  <si>
    <t>课桌面照度6</t>
  </si>
  <si>
    <t>课桌面照度7</t>
  </si>
  <si>
    <t>课桌面照度8</t>
  </si>
  <si>
    <t>课桌面照度9</t>
  </si>
  <si>
    <t>课桌面平均照度</t>
  </si>
  <si>
    <t>课桌面
照度均匀度</t>
  </si>
  <si>
    <t>课桌面最小照度</t>
  </si>
  <si>
    <t>课桌面照度均匀度</t>
  </si>
  <si>
    <t xml:space="preserve"> </t>
  </si>
  <si>
    <t>2025年福清市学校采光照明双随机监督复测结果记录表</t>
  </si>
  <si>
    <t>序号</t>
  </si>
  <si>
    <t>学校名称</t>
  </si>
  <si>
    <t>班级</t>
  </si>
  <si>
    <t>检测项目</t>
  </si>
  <si>
    <t>平均
照度</t>
  </si>
  <si>
    <t>是否
合格</t>
  </si>
  <si>
    <t>照度
均匀度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</si>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</sst>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25">
    <font>
      <sz val="11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3" workbookViewId="0">
      <pane xSplit="2" topLeftCell="C1" activePane="topRight" state="frozen"/>
      <selection/>
      <selection pane="topRight" activeCell="A1" sqref="A1:J1"/>
    </sheetView>
  </sheetViews>
  <sheetFormatPr defaultColWidth="9" defaultRowHeight="14.25"/>
  <cols>
    <col min="1" max="1" width="12.2" style="14" customWidth="1"/>
    <col min="2" max="2" width="20.625" style="14" customWidth="1"/>
    <col min="3" max="4" width="9.375" style="14"/>
    <col min="5" max="16365" width="8.8" style="14"/>
    <col min="16366" max="16384" width="9" style="14"/>
  </cols>
  <sheetData>
    <row r="1" ht="39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39" customHeight="1" spans="1:10">
      <c r="A2" s="8" t="s">
        <v>1</v>
      </c>
      <c r="B2" s="8"/>
      <c r="C2" s="16">
        <v>45960</v>
      </c>
      <c r="D2" s="16"/>
      <c r="E2" s="16"/>
      <c r="F2" s="16"/>
      <c r="G2" s="16"/>
      <c r="H2" s="16">
        <v>45961</v>
      </c>
      <c r="I2" s="8"/>
      <c r="J2" s="8"/>
    </row>
    <row r="3" ht="42" customHeight="1" spans="1:10">
      <c r="A3" s="8" t="s">
        <v>2</v>
      </c>
      <c r="B3" s="8"/>
      <c r="C3" s="8" t="s">
        <v>3</v>
      </c>
      <c r="D3" s="8"/>
      <c r="E3" s="11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ht="19.95" customHeight="1" spans="1:10">
      <c r="A4" s="8" t="s">
        <v>10</v>
      </c>
      <c r="B4" s="8"/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14</v>
      </c>
      <c r="I4" s="8" t="s">
        <v>16</v>
      </c>
      <c r="J4" s="8" t="s">
        <v>17</v>
      </c>
    </row>
    <row r="5" ht="19.95" customHeight="1" spans="1:10">
      <c r="A5" s="8" t="s">
        <v>18</v>
      </c>
      <c r="B5" s="8" t="s">
        <v>19</v>
      </c>
      <c r="C5" s="8">
        <v>1409</v>
      </c>
      <c r="D5" s="8">
        <v>993</v>
      </c>
      <c r="E5" s="8">
        <v>974</v>
      </c>
      <c r="F5" s="8">
        <v>1144</v>
      </c>
      <c r="G5" s="8">
        <v>722</v>
      </c>
      <c r="H5" s="8">
        <v>646</v>
      </c>
      <c r="I5" s="8">
        <v>1113</v>
      </c>
      <c r="J5" s="8">
        <v>1366</v>
      </c>
    </row>
    <row r="6" ht="19.95" customHeight="1" spans="1:10">
      <c r="A6" s="8"/>
      <c r="B6" s="8" t="s">
        <v>20</v>
      </c>
      <c r="C6" s="8">
        <v>1680</v>
      </c>
      <c r="D6" s="8">
        <v>1495</v>
      </c>
      <c r="E6" s="8">
        <v>1058</v>
      </c>
      <c r="F6" s="8">
        <v>1365</v>
      </c>
      <c r="G6" s="8">
        <v>865</v>
      </c>
      <c r="H6" s="8">
        <v>645</v>
      </c>
      <c r="I6" s="8">
        <v>1289</v>
      </c>
      <c r="J6" s="8">
        <v>1414</v>
      </c>
    </row>
    <row r="7" ht="19.95" customHeight="1" spans="1:10">
      <c r="A7" s="8"/>
      <c r="B7" s="8" t="s">
        <v>21</v>
      </c>
      <c r="C7" s="8">
        <v>1677</v>
      </c>
      <c r="D7" s="8">
        <v>1271</v>
      </c>
      <c r="E7" s="8">
        <v>991</v>
      </c>
      <c r="F7" s="8">
        <v>1137</v>
      </c>
      <c r="G7" s="8">
        <v>842</v>
      </c>
      <c r="H7" s="8">
        <v>569</v>
      </c>
      <c r="I7" s="8">
        <v>1315</v>
      </c>
      <c r="J7" s="8">
        <v>1352</v>
      </c>
    </row>
    <row r="8" ht="19.95" customHeight="1" spans="1:10">
      <c r="A8" s="8"/>
      <c r="B8" s="8" t="s">
        <v>22</v>
      </c>
      <c r="C8" s="8">
        <v>1313</v>
      </c>
      <c r="D8" s="8">
        <v>1035</v>
      </c>
      <c r="E8" s="8">
        <v>942</v>
      </c>
      <c r="F8" s="8">
        <v>1446</v>
      </c>
      <c r="G8" s="8">
        <v>676</v>
      </c>
      <c r="H8" s="8">
        <v>656</v>
      </c>
      <c r="I8" s="8">
        <v>1242</v>
      </c>
      <c r="J8" s="8">
        <v>1322</v>
      </c>
    </row>
    <row r="9" s="12" customFormat="1" ht="19.95" customHeight="1" spans="1:10">
      <c r="A9" s="17"/>
      <c r="B9" s="17" t="s">
        <v>23</v>
      </c>
      <c r="C9" s="17">
        <f t="shared" ref="C9:J9" si="0">AVERAGE(C5:C8)</f>
        <v>1519.75</v>
      </c>
      <c r="D9" s="17">
        <f t="shared" si="0"/>
        <v>1198.5</v>
      </c>
      <c r="E9" s="17">
        <f t="shared" si="0"/>
        <v>991.25</v>
      </c>
      <c r="F9" s="17">
        <f t="shared" si="0"/>
        <v>1273</v>
      </c>
      <c r="G9" s="17">
        <f t="shared" si="0"/>
        <v>776.25</v>
      </c>
      <c r="H9" s="17">
        <f t="shared" si="0"/>
        <v>629</v>
      </c>
      <c r="I9" s="17">
        <f t="shared" si="0"/>
        <v>1239.75</v>
      </c>
      <c r="J9" s="17">
        <f t="shared" si="0"/>
        <v>1363.5</v>
      </c>
    </row>
    <row r="10" ht="19.95" customHeight="1" spans="1:10">
      <c r="A10" s="8" t="s">
        <v>24</v>
      </c>
      <c r="B10" s="8" t="s">
        <v>25</v>
      </c>
      <c r="C10" s="8">
        <f t="shared" ref="C10:J10" si="1">MIN(C5:C8)</f>
        <v>1313</v>
      </c>
      <c r="D10" s="8">
        <f t="shared" si="1"/>
        <v>993</v>
      </c>
      <c r="E10" s="8">
        <f t="shared" si="1"/>
        <v>942</v>
      </c>
      <c r="F10" s="8">
        <f t="shared" si="1"/>
        <v>1137</v>
      </c>
      <c r="G10" s="8">
        <f t="shared" si="1"/>
        <v>676</v>
      </c>
      <c r="H10" s="8">
        <f t="shared" si="1"/>
        <v>569</v>
      </c>
      <c r="I10" s="8">
        <f t="shared" si="1"/>
        <v>1113</v>
      </c>
      <c r="J10" s="8">
        <f t="shared" si="1"/>
        <v>1322</v>
      </c>
    </row>
    <row r="11" s="13" customFormat="1" ht="19.95" customHeight="1" spans="1:10">
      <c r="A11" s="18"/>
      <c r="B11" s="18" t="s">
        <v>26</v>
      </c>
      <c r="C11" s="18">
        <f t="shared" ref="C11:J11" si="2">C10/C9</f>
        <v>0.863957887810495</v>
      </c>
      <c r="D11" s="18">
        <f t="shared" si="2"/>
        <v>0.828535669586984</v>
      </c>
      <c r="E11" s="18">
        <f t="shared" si="2"/>
        <v>0.95031525851198</v>
      </c>
      <c r="F11" s="18">
        <f t="shared" si="2"/>
        <v>0.893165750196386</v>
      </c>
      <c r="G11" s="18">
        <f t="shared" si="2"/>
        <v>0.87085346215781</v>
      </c>
      <c r="H11" s="18">
        <f t="shared" si="2"/>
        <v>0.904610492845787</v>
      </c>
      <c r="I11" s="18">
        <f t="shared" si="2"/>
        <v>0.897761645493043</v>
      </c>
      <c r="J11" s="18">
        <f t="shared" si="2"/>
        <v>0.96956362302897</v>
      </c>
    </row>
    <row r="12" ht="19.95" customHeight="1" spans="1:10">
      <c r="A12" s="8" t="s">
        <v>27</v>
      </c>
      <c r="B12" s="8" t="s">
        <v>28</v>
      </c>
      <c r="C12" s="19" t="s">
        <v>29</v>
      </c>
      <c r="D12" s="19" t="s">
        <v>29</v>
      </c>
      <c r="E12" s="19" t="s">
        <v>29</v>
      </c>
      <c r="F12" s="8">
        <v>1008</v>
      </c>
      <c r="G12" s="19" t="s">
        <v>29</v>
      </c>
      <c r="H12" s="8">
        <v>751</v>
      </c>
      <c r="I12" s="8">
        <v>445</v>
      </c>
      <c r="J12" s="8">
        <v>486</v>
      </c>
    </row>
    <row r="13" ht="19.95" customHeight="1" spans="1:10">
      <c r="A13" s="8"/>
      <c r="B13" s="8" t="s">
        <v>30</v>
      </c>
      <c r="C13" s="20"/>
      <c r="D13" s="20"/>
      <c r="E13" s="20"/>
      <c r="F13" s="8">
        <v>1127</v>
      </c>
      <c r="G13" s="20"/>
      <c r="H13" s="8">
        <v>1008</v>
      </c>
      <c r="I13" s="8">
        <v>478</v>
      </c>
      <c r="J13" s="8">
        <v>534</v>
      </c>
    </row>
    <row r="14" ht="19.95" customHeight="1" spans="1:10">
      <c r="A14" s="8"/>
      <c r="B14" s="8" t="s">
        <v>31</v>
      </c>
      <c r="C14" s="20"/>
      <c r="D14" s="20"/>
      <c r="E14" s="20"/>
      <c r="F14" s="8">
        <v>1009</v>
      </c>
      <c r="G14" s="20"/>
      <c r="H14" s="8">
        <v>903</v>
      </c>
      <c r="I14" s="8">
        <v>490</v>
      </c>
      <c r="J14" s="8">
        <v>657</v>
      </c>
    </row>
    <row r="15" ht="19.95" customHeight="1" spans="1:10">
      <c r="A15" s="8"/>
      <c r="B15" s="8" t="s">
        <v>32</v>
      </c>
      <c r="C15" s="20"/>
      <c r="D15" s="20"/>
      <c r="E15" s="20"/>
      <c r="F15" s="8">
        <v>1153</v>
      </c>
      <c r="G15" s="20"/>
      <c r="H15" s="8">
        <v>931</v>
      </c>
      <c r="I15" s="8">
        <v>477</v>
      </c>
      <c r="J15" s="8">
        <v>867</v>
      </c>
    </row>
    <row r="16" ht="19.95" customHeight="1" spans="1:10">
      <c r="A16" s="8"/>
      <c r="B16" s="8" t="s">
        <v>33</v>
      </c>
      <c r="C16" s="20"/>
      <c r="D16" s="20"/>
      <c r="E16" s="20"/>
      <c r="F16" s="8">
        <v>1102</v>
      </c>
      <c r="G16" s="20"/>
      <c r="H16" s="8">
        <v>1093</v>
      </c>
      <c r="I16" s="8">
        <v>366</v>
      </c>
      <c r="J16" s="8">
        <v>806</v>
      </c>
    </row>
    <row r="17" ht="19.95" customHeight="1" spans="1:10">
      <c r="A17" s="8"/>
      <c r="B17" s="8" t="s">
        <v>34</v>
      </c>
      <c r="C17" s="20"/>
      <c r="D17" s="20"/>
      <c r="E17" s="20"/>
      <c r="F17" s="8">
        <v>1054</v>
      </c>
      <c r="G17" s="20"/>
      <c r="H17" s="8">
        <v>947</v>
      </c>
      <c r="I17" s="8">
        <v>522</v>
      </c>
      <c r="J17" s="8">
        <v>636</v>
      </c>
    </row>
    <row r="18" ht="19.95" customHeight="1" spans="1:10">
      <c r="A18" s="8"/>
      <c r="B18" s="8" t="s">
        <v>35</v>
      </c>
      <c r="C18" s="20"/>
      <c r="D18" s="20"/>
      <c r="E18" s="20"/>
      <c r="F18" s="8">
        <v>842</v>
      </c>
      <c r="G18" s="20"/>
      <c r="H18" s="8">
        <v>921</v>
      </c>
      <c r="I18" s="8">
        <v>455</v>
      </c>
      <c r="J18" s="8">
        <v>486</v>
      </c>
    </row>
    <row r="19" ht="19.95" customHeight="1" spans="1:10">
      <c r="A19" s="8"/>
      <c r="B19" s="8" t="s">
        <v>36</v>
      </c>
      <c r="C19" s="20"/>
      <c r="D19" s="20"/>
      <c r="E19" s="20"/>
      <c r="F19" s="8">
        <v>920</v>
      </c>
      <c r="G19" s="20"/>
      <c r="H19" s="8">
        <v>1025</v>
      </c>
      <c r="I19" s="8">
        <v>482</v>
      </c>
      <c r="J19" s="8">
        <v>593</v>
      </c>
    </row>
    <row r="20" ht="19.95" customHeight="1" spans="1:10">
      <c r="A20" s="8"/>
      <c r="B20" s="8" t="s">
        <v>37</v>
      </c>
      <c r="C20" s="20"/>
      <c r="D20" s="20"/>
      <c r="E20" s="20"/>
      <c r="F20" s="8">
        <v>885</v>
      </c>
      <c r="G20" s="20"/>
      <c r="H20" s="8">
        <v>749</v>
      </c>
      <c r="I20" s="8">
        <v>421</v>
      </c>
      <c r="J20" s="8">
        <v>617</v>
      </c>
    </row>
    <row r="21" s="12" customFormat="1" ht="19.95" customHeight="1" spans="1:10">
      <c r="A21" s="17"/>
      <c r="B21" s="17" t="s">
        <v>38</v>
      </c>
      <c r="C21" s="20"/>
      <c r="D21" s="20"/>
      <c r="E21" s="20"/>
      <c r="F21" s="17">
        <f>AVERAGE(F12:F20)</f>
        <v>1011.11111111111</v>
      </c>
      <c r="G21" s="20"/>
      <c r="H21" s="17">
        <f>AVERAGE(H12:H20)</f>
        <v>925.333333333333</v>
      </c>
      <c r="I21" s="17">
        <f>AVERAGE(I12:I20)</f>
        <v>459.555555555556</v>
      </c>
      <c r="J21" s="17">
        <f>AVERAGE(J12:J20)</f>
        <v>631.333333333333</v>
      </c>
    </row>
    <row r="22" ht="19.95" customHeight="1" spans="1:10">
      <c r="A22" s="8" t="s">
        <v>39</v>
      </c>
      <c r="B22" s="8" t="s">
        <v>40</v>
      </c>
      <c r="C22" s="20"/>
      <c r="D22" s="20"/>
      <c r="E22" s="20"/>
      <c r="F22" s="8">
        <f>MIN(F12:F20)</f>
        <v>842</v>
      </c>
      <c r="G22" s="20"/>
      <c r="H22" s="8">
        <f>MIN(H12:H20)</f>
        <v>749</v>
      </c>
      <c r="I22" s="8">
        <f>MIN(I12:I20)</f>
        <v>366</v>
      </c>
      <c r="J22" s="8">
        <f>MIN(J12:J20)</f>
        <v>486</v>
      </c>
    </row>
    <row r="23" s="13" customFormat="1" ht="19.95" customHeight="1" spans="1:10">
      <c r="A23" s="18"/>
      <c r="B23" s="18" t="s">
        <v>41</v>
      </c>
      <c r="C23" s="21"/>
      <c r="D23" s="21"/>
      <c r="E23" s="21"/>
      <c r="F23" s="18">
        <f>F22/F21</f>
        <v>0.832747252747253</v>
      </c>
      <c r="G23" s="21"/>
      <c r="H23" s="18">
        <f>H22/H21</f>
        <v>0.809438040345821</v>
      </c>
      <c r="I23" s="18">
        <f>I22/I21</f>
        <v>0.79642166344294</v>
      </c>
      <c r="J23" s="18">
        <f>J22/J21</f>
        <v>0.769799366420274</v>
      </c>
    </row>
    <row r="25" spans="1:10">
      <c r="D25" s="14" t="s">
        <v>42</v>
      </c>
    </row>
  </sheetData>
  <mergeCells count="15">
    <mergeCell ref="A1:J1"/>
    <mergeCell ref="A2:B2"/>
    <mergeCell ref="C2:G2"/>
    <mergeCell ref="H2:J2"/>
    <mergeCell ref="A3:B3"/>
    <mergeCell ref="C3:D3"/>
    <mergeCell ref="A4:B4"/>
    <mergeCell ref="A5:A9"/>
    <mergeCell ref="A10:A11"/>
    <mergeCell ref="A12:A21"/>
    <mergeCell ref="A22:A23"/>
    <mergeCell ref="C12:C23"/>
    <mergeCell ref="D12:D23"/>
    <mergeCell ref="E12:E23"/>
    <mergeCell ref="G12:G23"/>
  </mergeCells>
  <printOptions horizontalCentered="1" verticalCentered="1"/>
  <pageMargins left="0.393055555555556" right="0.393055555555556" top="0.511805555555556" bottom="0.393055555555556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xSplit="2" topLeftCell="C1" activePane="topRight" state="frozen"/>
      <selection/>
      <selection pane="topRight" activeCell="A1" sqref="A1:O1"/>
    </sheetView>
  </sheetViews>
  <sheetFormatPr defaultColWidth="9" defaultRowHeight="14.25"/>
  <cols>
    <col min="1" max="1" width="5" customWidth="1"/>
    <col min="2" max="2" width="21.5" customWidth="1"/>
    <col min="4" max="4" width="9.2" style="1" customWidth="1"/>
    <col min="5" max="5" width="5.625" customWidth="1"/>
    <col min="6" max="6" width="7.375" customWidth="1"/>
    <col min="7" max="7" width="8.625" customWidth="1"/>
    <col min="8" max="8" width="5.625" customWidth="1"/>
    <col min="9" max="9" width="7.375" customWidth="1"/>
    <col min="10" max="10" width="8.625" style="1" customWidth="1"/>
    <col min="11" max="11" width="5.625" customWidth="1"/>
    <col min="12" max="12" width="7.375" customWidth="1"/>
    <col min="13" max="13" width="8.625" customWidth="1"/>
    <col min="14" max="14" width="5.625" customWidth="1"/>
    <col min="15" max="16" width="7.375" customWidth="1"/>
  </cols>
  <sheetData>
    <row r="1" ht="46" customHeight="1" spans="1:15">
      <c r="A1" s="2" t="s">
        <v>43</v>
      </c>
      <c r="B1" s="2"/>
      <c r="C1" s="2"/>
      <c r="D1" s="3"/>
      <c r="E1" s="2"/>
      <c r="F1" s="2"/>
      <c r="G1" s="2"/>
      <c r="H1" s="2"/>
      <c r="I1" s="2"/>
      <c r="J1" s="3"/>
      <c r="K1" s="2"/>
      <c r="L1" s="2"/>
      <c r="M1" s="2"/>
      <c r="N1" s="2"/>
      <c r="O1" s="2"/>
    </row>
    <row r="2" ht="37" customHeight="1" spans="1:15">
      <c r="A2" s="4" t="s">
        <v>44</v>
      </c>
      <c r="B2" s="4" t="s">
        <v>45</v>
      </c>
      <c r="C2" s="4" t="s">
        <v>46</v>
      </c>
      <c r="D2" s="5" t="s">
        <v>47</v>
      </c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ht="37" customHeight="1" spans="1:15">
      <c r="A3" s="4"/>
      <c r="B3" s="4"/>
      <c r="C3" s="4"/>
      <c r="D3" s="5" t="s">
        <v>18</v>
      </c>
      <c r="E3" s="4"/>
      <c r="F3" s="4"/>
      <c r="G3" s="4"/>
      <c r="H3" s="4"/>
      <c r="I3" s="4"/>
      <c r="J3" s="5" t="s">
        <v>27</v>
      </c>
      <c r="K3" s="4"/>
      <c r="L3" s="4"/>
      <c r="M3" s="4"/>
      <c r="N3" s="4"/>
      <c r="O3" s="4"/>
    </row>
    <row r="4" ht="37" customHeight="1" spans="1:15">
      <c r="A4" s="4"/>
      <c r="B4" s="4"/>
      <c r="C4" s="4"/>
      <c r="D4" s="5" t="s">
        <v>48</v>
      </c>
      <c r="E4" s="4" t="s">
        <v>49</v>
      </c>
      <c r="F4" s="4" t="s">
        <v>49</v>
      </c>
      <c r="G4" s="6" t="s">
        <v>50</v>
      </c>
      <c r="H4" s="4" t="s">
        <v>49</v>
      </c>
      <c r="I4" s="4" t="s">
        <v>49</v>
      </c>
      <c r="J4" s="5" t="s">
        <v>48</v>
      </c>
      <c r="K4" s="4" t="s">
        <v>49</v>
      </c>
      <c r="L4" s="4" t="s">
        <v>49</v>
      </c>
      <c r="M4" s="6" t="s">
        <v>50</v>
      </c>
      <c r="N4" s="4" t="s">
        <v>49</v>
      </c>
      <c r="O4" s="4" t="s">
        <v>49</v>
      </c>
    </row>
    <row r="5" ht="37" customHeight="1" spans="1:15">
      <c r="A5" s="7">
        <v>1</v>
      </c>
      <c r="B5" s="8" t="s">
        <v>3</v>
      </c>
      <c r="C5" s="8" t="s">
        <v>11</v>
      </c>
      <c r="D5" s="9">
        <v>1519.75</v>
      </c>
      <c r="E5" s="7">
        <f t="shared" ref="E5:E12" si="0">IF(D5&gt;500,1,0)</f>
        <v>1</v>
      </c>
      <c r="F5" s="7" t="s">
        <v>51</v>
      </c>
      <c r="G5" s="9">
        <v>0.863957887810495</v>
      </c>
      <c r="H5" s="7">
        <f t="shared" ref="H5:H12" si="1">IF(G5&lt;0.8,0,1)</f>
        <v>1</v>
      </c>
      <c r="I5" s="7" t="s">
        <v>51</v>
      </c>
      <c r="J5" s="9" t="s">
        <v>29</v>
      </c>
      <c r="K5" s="10" t="s">
        <v>29</v>
      </c>
      <c r="L5" s="10" t="s">
        <v>29</v>
      </c>
      <c r="M5" s="10" t="s">
        <v>29</v>
      </c>
      <c r="N5" s="10" t="s">
        <v>29</v>
      </c>
      <c r="O5" s="10" t="s">
        <v>29</v>
      </c>
    </row>
    <row r="6" ht="37" customHeight="1" spans="1:15">
      <c r="A6" s="7"/>
      <c r="B6" s="8"/>
      <c r="C6" s="8" t="s">
        <v>12</v>
      </c>
      <c r="D6" s="9">
        <v>1198.5</v>
      </c>
      <c r="E6" s="7">
        <f t="shared" si="0"/>
        <v>1</v>
      </c>
      <c r="F6" s="7" t="s">
        <v>51</v>
      </c>
      <c r="G6" s="9">
        <v>0.828535669586984</v>
      </c>
      <c r="H6" s="7">
        <f t="shared" si="1"/>
        <v>1</v>
      </c>
      <c r="I6" s="7" t="s">
        <v>51</v>
      </c>
      <c r="J6" s="9" t="s">
        <v>29</v>
      </c>
      <c r="K6" s="10" t="s">
        <v>29</v>
      </c>
      <c r="L6" s="10" t="s">
        <v>29</v>
      </c>
      <c r="M6" s="10" t="s">
        <v>29</v>
      </c>
      <c r="N6" s="10" t="s">
        <v>29</v>
      </c>
      <c r="O6" s="10" t="s">
        <v>29</v>
      </c>
    </row>
    <row r="7" ht="37" customHeight="1" spans="1:15">
      <c r="A7" s="7">
        <v>2</v>
      </c>
      <c r="B7" s="11" t="s">
        <v>4</v>
      </c>
      <c r="C7" s="8" t="s">
        <v>13</v>
      </c>
      <c r="D7" s="9">
        <v>991.25</v>
      </c>
      <c r="E7" s="7">
        <f t="shared" si="0"/>
        <v>1</v>
      </c>
      <c r="F7" s="7" t="s">
        <v>51</v>
      </c>
      <c r="G7" s="9">
        <v>0.95031525851198</v>
      </c>
      <c r="H7" s="7">
        <f t="shared" si="1"/>
        <v>1</v>
      </c>
      <c r="I7" s="7" t="s">
        <v>51</v>
      </c>
      <c r="J7" s="9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29</v>
      </c>
    </row>
    <row r="8" ht="37" customHeight="1" spans="1:15">
      <c r="A8" s="7">
        <v>3</v>
      </c>
      <c r="B8" s="8" t="s">
        <v>5</v>
      </c>
      <c r="C8" s="8" t="s">
        <v>14</v>
      </c>
      <c r="D8" s="9">
        <v>1273</v>
      </c>
      <c r="E8" s="7">
        <f t="shared" si="0"/>
        <v>1</v>
      </c>
      <c r="F8" s="7" t="s">
        <v>51</v>
      </c>
      <c r="G8" s="9">
        <v>0.893165750196386</v>
      </c>
      <c r="H8" s="7">
        <f t="shared" si="1"/>
        <v>1</v>
      </c>
      <c r="I8" s="7" t="s">
        <v>51</v>
      </c>
      <c r="J8" s="9">
        <v>1011.11111111111</v>
      </c>
      <c r="K8" s="7">
        <f>IF(J8&lt;300,0,1)</f>
        <v>1</v>
      </c>
      <c r="L8" s="7" t="s">
        <v>51</v>
      </c>
      <c r="M8" s="9">
        <v>0.832747252747253</v>
      </c>
      <c r="N8" s="7">
        <f>IF(M8&lt;0.7,0,1)</f>
        <v>1</v>
      </c>
      <c r="O8" s="7" t="s">
        <v>51</v>
      </c>
    </row>
    <row r="9" ht="37" customHeight="1" spans="1:15">
      <c r="A9" s="7">
        <v>4</v>
      </c>
      <c r="B9" s="8" t="s">
        <v>6</v>
      </c>
      <c r="C9" s="8" t="s">
        <v>15</v>
      </c>
      <c r="D9" s="9">
        <v>776.25</v>
      </c>
      <c r="E9" s="7">
        <f t="shared" si="0"/>
        <v>1</v>
      </c>
      <c r="F9" s="7" t="s">
        <v>51</v>
      </c>
      <c r="G9" s="9">
        <v>0.87085346215781</v>
      </c>
      <c r="H9" s="7">
        <f t="shared" si="1"/>
        <v>1</v>
      </c>
      <c r="I9" s="7" t="s">
        <v>51</v>
      </c>
      <c r="J9" s="9" t="s">
        <v>29</v>
      </c>
      <c r="K9" s="10" t="s">
        <v>29</v>
      </c>
      <c r="L9" s="10" t="s">
        <v>29</v>
      </c>
      <c r="M9" s="10" t="s">
        <v>29</v>
      </c>
      <c r="N9" s="10" t="s">
        <v>29</v>
      </c>
      <c r="O9" s="10" t="s">
        <v>29</v>
      </c>
    </row>
    <row r="10" ht="37" customHeight="1" spans="1:15">
      <c r="A10" s="7">
        <v>5</v>
      </c>
      <c r="B10" s="8" t="s">
        <v>7</v>
      </c>
      <c r="C10" s="8" t="s">
        <v>14</v>
      </c>
      <c r="D10" s="9">
        <v>629</v>
      </c>
      <c r="E10" s="7">
        <f t="shared" si="0"/>
        <v>1</v>
      </c>
      <c r="F10" s="7" t="s">
        <v>51</v>
      </c>
      <c r="G10" s="9">
        <v>0.904610492845787</v>
      </c>
      <c r="H10" s="7">
        <f t="shared" si="1"/>
        <v>1</v>
      </c>
      <c r="I10" s="7" t="s">
        <v>51</v>
      </c>
      <c r="J10" s="9">
        <v>925.333333333333</v>
      </c>
      <c r="K10" s="7">
        <f>IF(J10&lt;300,0,1)</f>
        <v>1</v>
      </c>
      <c r="L10" s="7" t="s">
        <v>51</v>
      </c>
      <c r="M10" s="9">
        <v>0.809438040345821</v>
      </c>
      <c r="N10" s="7">
        <f>IF(M10&lt;0.7,0,1)</f>
        <v>1</v>
      </c>
      <c r="O10" s="7" t="s">
        <v>51</v>
      </c>
    </row>
    <row r="11" ht="37" customHeight="1" spans="1:15">
      <c r="A11" s="7">
        <v>6</v>
      </c>
      <c r="B11" s="8" t="s">
        <v>8</v>
      </c>
      <c r="C11" s="8" t="s">
        <v>16</v>
      </c>
      <c r="D11" s="9">
        <v>1239.75</v>
      </c>
      <c r="E11" s="7">
        <f t="shared" si="0"/>
        <v>1</v>
      </c>
      <c r="F11" s="7" t="s">
        <v>51</v>
      </c>
      <c r="G11" s="9">
        <v>0.897761645493043</v>
      </c>
      <c r="H11" s="7">
        <f t="shared" si="1"/>
        <v>1</v>
      </c>
      <c r="I11" s="7" t="s">
        <v>51</v>
      </c>
      <c r="J11" s="9">
        <v>459.555555555556</v>
      </c>
      <c r="K11" s="7">
        <f>IF(J11&lt;300,0,1)</f>
        <v>1</v>
      </c>
      <c r="L11" s="7" t="s">
        <v>51</v>
      </c>
      <c r="M11" s="9">
        <v>0.79642166344294</v>
      </c>
      <c r="N11" s="7">
        <f>IF(M11&lt;0.7,0,1)</f>
        <v>1</v>
      </c>
      <c r="O11" s="7" t="s">
        <v>51</v>
      </c>
    </row>
    <row r="12" ht="37" customHeight="1" spans="1:15">
      <c r="A12" s="7">
        <v>7</v>
      </c>
      <c r="B12" s="8" t="s">
        <v>9</v>
      </c>
      <c r="C12" s="8" t="s">
        <v>17</v>
      </c>
      <c r="D12" s="9">
        <v>1363.5</v>
      </c>
      <c r="E12" s="7">
        <f t="shared" si="0"/>
        <v>1</v>
      </c>
      <c r="F12" s="7" t="s">
        <v>51</v>
      </c>
      <c r="G12" s="9">
        <v>0.96956362302897</v>
      </c>
      <c r="H12" s="7">
        <f t="shared" si="1"/>
        <v>1</v>
      </c>
      <c r="I12" s="7" t="s">
        <v>51</v>
      </c>
      <c r="J12" s="9">
        <v>631.333333333333</v>
      </c>
      <c r="K12" s="7">
        <f>IF(J12&lt;300,0,1)</f>
        <v>1</v>
      </c>
      <c r="L12" s="7" t="s">
        <v>51</v>
      </c>
      <c r="M12" s="9">
        <v>0.769799366420274</v>
      </c>
      <c r="N12" s="7">
        <f>IF(M12&lt;0.7,0,1)</f>
        <v>1</v>
      </c>
      <c r="O12" s="7" t="s">
        <v>51</v>
      </c>
    </row>
    <row r="13" ht="37" customHeight="1"/>
    <row r="14" ht="37" customHeight="1"/>
  </sheetData>
  <mergeCells count="9">
    <mergeCell ref="A1:O1"/>
    <mergeCell ref="D2:O2"/>
    <mergeCell ref="D3:H3"/>
    <mergeCell ref="J3:N3"/>
    <mergeCell ref="A2:A4"/>
    <mergeCell ref="A5:A6"/>
    <mergeCell ref="B2:B4"/>
    <mergeCell ref="B5:B6"/>
    <mergeCell ref="C2:C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原始数据</vt:lpstr>
      <vt:lpstr>监测结果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木之夏</cp:lastModifiedBy>
  <dcterms:created xsi:type="dcterms:W3CDTF">2008-09-11T17:22:00Z</dcterms:created>
  <cp:lastPrinted>2023-06-12T01:27:00Z</cp:lastPrinted>
  <dcterms:modified xsi:type="dcterms:W3CDTF">2025-11-05T03:22:18Z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89BBC8837C6B48C189E99B5997F50185_13</vt:lpwstr>
  </property>
</Properties>
</file>