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5" yWindow="4980" windowWidth="20730" windowHeight="5040" tabRatio="509"/>
  </bookViews>
  <sheets>
    <sheet name="汇总表" sheetId="42" r:id="rId1"/>
  </sheets>
  <definedNames>
    <definedName name="_xlnm.Print_Area" localSheetId="0">汇总表!$A$1:$U$31</definedName>
  </definedNames>
  <calcPr calcId="124519"/>
</workbook>
</file>

<file path=xl/calcChain.xml><?xml version="1.0" encoding="utf-8"?>
<calcChain xmlns="http://schemas.openxmlformats.org/spreadsheetml/2006/main">
  <c r="E31" i="42"/>
  <c r="G31"/>
  <c r="I31"/>
  <c r="K31"/>
  <c r="O31"/>
  <c r="P31"/>
  <c r="H22" l="1"/>
  <c r="H28"/>
  <c r="H24"/>
  <c r="H23"/>
  <c r="H20"/>
  <c r="H15"/>
  <c r="H7"/>
  <c r="H25"/>
  <c r="H30"/>
  <c r="H12"/>
  <c r="H17"/>
  <c r="H21"/>
  <c r="H13"/>
  <c r="H29"/>
  <c r="H26"/>
  <c r="H18"/>
  <c r="H10"/>
  <c r="H16"/>
  <c r="H27"/>
  <c r="H6"/>
  <c r="H14"/>
  <c r="H19"/>
  <c r="H11"/>
  <c r="H9"/>
  <c r="H8"/>
  <c r="H5"/>
  <c r="H31" l="1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D13" l="1"/>
  <c r="F13"/>
  <c r="J13"/>
  <c r="D29"/>
  <c r="F29"/>
  <c r="J29"/>
  <c r="D21"/>
  <c r="F21"/>
  <c r="J21"/>
  <c r="D26"/>
  <c r="F26"/>
  <c r="J26"/>
  <c r="D17"/>
  <c r="F17"/>
  <c r="J17"/>
  <c r="D18"/>
  <c r="F18"/>
  <c r="J18"/>
  <c r="D12"/>
  <c r="F12"/>
  <c r="J12"/>
  <c r="D10"/>
  <c r="F10"/>
  <c r="J10"/>
  <c r="D30"/>
  <c r="F30"/>
  <c r="J30"/>
  <c r="D16"/>
  <c r="F16"/>
  <c r="J16"/>
  <c r="D25"/>
  <c r="F25"/>
  <c r="J25"/>
  <c r="D27"/>
  <c r="F27"/>
  <c r="J27"/>
  <c r="D7"/>
  <c r="F7"/>
  <c r="J7"/>
  <c r="D6"/>
  <c r="F6"/>
  <c r="J6"/>
  <c r="D15"/>
  <c r="F15"/>
  <c r="J15"/>
  <c r="D14"/>
  <c r="F14"/>
  <c r="J14"/>
  <c r="D20"/>
  <c r="F20"/>
  <c r="J20"/>
  <c r="D19"/>
  <c r="F19"/>
  <c r="J19"/>
  <c r="D23"/>
  <c r="F23"/>
  <c r="J23"/>
  <c r="D11"/>
  <c r="F11"/>
  <c r="J11"/>
  <c r="D24"/>
  <c r="F24"/>
  <c r="J24"/>
  <c r="D9"/>
  <c r="F9"/>
  <c r="J9"/>
  <c r="D28"/>
  <c r="F28"/>
  <c r="J28"/>
  <c r="D8"/>
  <c r="F8"/>
  <c r="J8"/>
  <c r="D22"/>
  <c r="F22"/>
  <c r="J22"/>
  <c r="D5"/>
  <c r="F5"/>
  <c r="J5"/>
  <c r="L5"/>
  <c r="L31" s="1"/>
  <c r="R5"/>
  <c r="R6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T5"/>
  <c r="T6"/>
  <c r="T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C31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R31" l="1"/>
  <c r="M31"/>
  <c r="D31"/>
  <c r="T31"/>
  <c r="F31"/>
  <c r="J31"/>
  <c r="N20"/>
  <c r="Q20" s="1"/>
  <c r="N25"/>
  <c r="Q25" s="1"/>
  <c r="N12"/>
  <c r="Q12" s="1"/>
  <c r="N21"/>
  <c r="Q21" s="1"/>
  <c r="N15"/>
  <c r="Q15" s="1"/>
  <c r="N22"/>
  <c r="Q22" s="1"/>
  <c r="N24"/>
  <c r="Q24" s="1"/>
  <c r="N6"/>
  <c r="Q6" s="1"/>
  <c r="N13"/>
  <c r="N7"/>
  <c r="Q7" s="1"/>
  <c r="N10"/>
  <c r="Q10" s="1"/>
  <c r="N18"/>
  <c r="Q18" s="1"/>
  <c r="N8"/>
  <c r="Q8" s="1"/>
  <c r="N11"/>
  <c r="Q11" s="1"/>
  <c r="N14"/>
  <c r="Q14" s="1"/>
  <c r="N17"/>
  <c r="Q17" s="1"/>
  <c r="N30"/>
  <c r="Q30" s="1"/>
  <c r="N5"/>
  <c r="Q5" s="1"/>
  <c r="N9"/>
  <c r="Q9" s="1"/>
  <c r="N19"/>
  <c r="Q19" s="1"/>
  <c r="N27"/>
  <c r="Q27" s="1"/>
  <c r="N26"/>
  <c r="Q26" s="1"/>
  <c r="N28"/>
  <c r="Q28" s="1"/>
  <c r="N23"/>
  <c r="Q23" s="1"/>
  <c r="N16"/>
  <c r="Q16" s="1"/>
  <c r="N29"/>
  <c r="Q29" s="1"/>
  <c r="S15"/>
  <c r="S20"/>
  <c r="S12"/>
  <c r="S30"/>
  <c r="S18"/>
  <c r="S14"/>
  <c r="S6"/>
  <c r="U21"/>
  <c r="U17"/>
  <c r="U13"/>
  <c r="U19"/>
  <c r="U12"/>
  <c r="S28"/>
  <c r="S22"/>
  <c r="S27"/>
  <c r="U16"/>
  <c r="U8"/>
  <c r="U26"/>
  <c r="U22"/>
  <c r="U18"/>
  <c r="U14"/>
  <c r="U30"/>
  <c r="U28"/>
  <c r="U24"/>
  <c r="U20"/>
  <c r="U27"/>
  <c r="U15"/>
  <c r="U11"/>
  <c r="U5"/>
  <c r="U29"/>
  <c r="U10"/>
  <c r="U25"/>
  <c r="U9"/>
  <c r="U23"/>
  <c r="U7"/>
  <c r="S23"/>
  <c r="S19"/>
  <c r="S7"/>
  <c r="S24"/>
  <c r="S8"/>
  <c r="S11"/>
  <c r="S16"/>
  <c r="S26"/>
  <c r="S10"/>
  <c r="S25"/>
  <c r="S9"/>
  <c r="S5"/>
  <c r="S17"/>
  <c r="S29"/>
  <c r="S21"/>
  <c r="S13"/>
  <c r="U6"/>
  <c r="Q13" l="1"/>
  <c r="Q31" s="1"/>
  <c r="N31"/>
  <c r="S31"/>
  <c r="U31"/>
  <c r="S33"/>
  <c r="U33"/>
</calcChain>
</file>

<file path=xl/sharedStrings.xml><?xml version="1.0" encoding="utf-8"?>
<sst xmlns="http://schemas.openxmlformats.org/spreadsheetml/2006/main" count="59" uniqueCount="45">
  <si>
    <t>一级护理</t>
    <phoneticPr fontId="1" type="noConversion"/>
  </si>
  <si>
    <t xml:space="preserve"> 单位：人/元</t>
  </si>
  <si>
    <t>低保户</t>
    <phoneticPr fontId="1" type="noConversion"/>
  </si>
  <si>
    <t>序号</t>
    <phoneticPr fontId="1" type="noConversion"/>
  </si>
  <si>
    <t xml:space="preserve">制表单位：福清市民政局                                                                                            </t>
    <phoneticPr fontId="1" type="noConversion"/>
  </si>
  <si>
    <t>镇(街)</t>
    <phoneticPr fontId="1" type="noConversion"/>
  </si>
  <si>
    <t>60周岁</t>
    <phoneticPr fontId="1" type="noConversion"/>
  </si>
  <si>
    <t>低保边缘户</t>
    <phoneticPr fontId="1" type="noConversion"/>
  </si>
  <si>
    <t>二级护理</t>
    <phoneticPr fontId="1" type="noConversion"/>
  </si>
  <si>
    <t>合计人数</t>
    <phoneticPr fontId="1" type="noConversion"/>
  </si>
  <si>
    <t>合计
金额</t>
    <phoneticPr fontId="1" type="noConversion"/>
  </si>
  <si>
    <t>补发金额</t>
    <phoneticPr fontId="1" type="noConversion"/>
  </si>
  <si>
    <t>实发金额</t>
    <phoneticPr fontId="1" type="noConversion"/>
  </si>
  <si>
    <t>生活</t>
    <phoneticPr fontId="1" type="noConversion"/>
  </si>
  <si>
    <t>护理</t>
    <phoneticPr fontId="1" type="noConversion"/>
  </si>
  <si>
    <t>人数</t>
    <phoneticPr fontId="1" type="noConversion"/>
  </si>
  <si>
    <t>金额</t>
    <phoneticPr fontId="1" type="noConversion"/>
  </si>
  <si>
    <t>城头镇</t>
    <phoneticPr fontId="1" type="noConversion"/>
  </si>
  <si>
    <t>东阁农场</t>
    <phoneticPr fontId="1" type="noConversion"/>
  </si>
  <si>
    <t>东瀚镇</t>
    <phoneticPr fontId="1" type="noConversion"/>
  </si>
  <si>
    <t>东张镇</t>
    <phoneticPr fontId="1" type="noConversion"/>
  </si>
  <si>
    <t>港头镇</t>
    <phoneticPr fontId="1" type="noConversion"/>
  </si>
  <si>
    <t>高山镇</t>
    <phoneticPr fontId="1" type="noConversion"/>
  </si>
  <si>
    <t>海口镇</t>
    <phoneticPr fontId="1" type="noConversion"/>
  </si>
  <si>
    <t>宏路街道</t>
    <phoneticPr fontId="1" type="noConversion"/>
  </si>
  <si>
    <t>江镜农场</t>
    <phoneticPr fontId="1" type="noConversion"/>
  </si>
  <si>
    <t>江镜镇</t>
    <phoneticPr fontId="1" type="noConversion"/>
  </si>
  <si>
    <t>江阴镇</t>
    <phoneticPr fontId="1" type="noConversion"/>
  </si>
  <si>
    <t>镜洋镇</t>
    <phoneticPr fontId="1" type="noConversion"/>
  </si>
  <si>
    <t>龙江街道</t>
    <phoneticPr fontId="1" type="noConversion"/>
  </si>
  <si>
    <t>龙山街道</t>
    <phoneticPr fontId="1" type="noConversion"/>
  </si>
  <si>
    <t>龙田镇</t>
    <phoneticPr fontId="1" type="noConversion"/>
  </si>
  <si>
    <t>南岭镇</t>
    <phoneticPr fontId="1" type="noConversion"/>
  </si>
  <si>
    <t>三山镇</t>
    <phoneticPr fontId="1" type="noConversion"/>
  </si>
  <si>
    <t>沙埔镇</t>
    <phoneticPr fontId="1" type="noConversion"/>
  </si>
  <si>
    <t>上迳镇</t>
    <phoneticPr fontId="1" type="noConversion"/>
  </si>
  <si>
    <t>石竹街道</t>
    <phoneticPr fontId="1" type="noConversion"/>
  </si>
  <si>
    <t>新厝镇</t>
    <phoneticPr fontId="1" type="noConversion"/>
  </si>
  <si>
    <t>阳下街道</t>
    <phoneticPr fontId="1" type="noConversion"/>
  </si>
  <si>
    <t>一都镇</t>
    <phoneticPr fontId="1" type="noConversion"/>
  </si>
  <si>
    <t>音西街道</t>
    <phoneticPr fontId="1" type="noConversion"/>
  </si>
  <si>
    <t>渔溪镇</t>
    <phoneticPr fontId="1" type="noConversion"/>
  </si>
  <si>
    <t>玉屏街道</t>
    <phoneticPr fontId="1" type="noConversion"/>
  </si>
  <si>
    <t>合计</t>
    <phoneticPr fontId="1" type="noConversion"/>
  </si>
  <si>
    <t>2020年3月份福清市困难残疾人生活补贴和重度残疾人护理补贴经费汇总表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</si>
</sst>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_-&quot;￥&quot;* #,##0.00_-;\-&quot;￥&quot;* #,##0.00_-;_-&quot;￥&quot;* &quot;-&quot;??_-;_-@_-"/>
  </numFmts>
  <fonts count="12"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4"/>
      <name val="宋体"/>
      <family val="3"/>
      <charset val="134"/>
    </font>
    <font>
      <b/>
      <sz val="12"/>
      <name val="宋体"/>
      <family val="3"/>
      <charset val="134"/>
    </font>
    <font>
      <sz val="12"/>
      <name val="仿宋_GB2312"/>
      <family val="3"/>
      <charset val="134"/>
    </font>
    <font>
      <b/>
      <sz val="12"/>
      <name val="仿宋_GB2312"/>
      <family val="3"/>
      <charset val="134"/>
    </font>
    <font>
      <b/>
      <sz val="1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" fillId="0" borderId="0"/>
    <xf numFmtId="176" fontId="3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2" fillId="0" borderId="1" xfId="8" applyFont="1" applyBorder="1" applyAlignment="1">
      <alignment horizontal="center"/>
    </xf>
    <xf numFmtId="0" fontId="2" fillId="0" borderId="2" xfId="8" applyFont="1" applyBorder="1" applyAlignment="1">
      <alignment horizontal="center" vertical="center"/>
    </xf>
    <xf numFmtId="0" fontId="2" fillId="0" borderId="1" xfId="8" applyFont="1" applyBorder="1" applyAlignment="1">
      <alignment horizontal="center" vertical="center"/>
    </xf>
    <xf numFmtId="0" fontId="2" fillId="0" borderId="1" xfId="8" applyFont="1" applyFill="1" applyBorder="1" applyAlignment="1">
      <alignment horizontal="center" vertical="center"/>
    </xf>
    <xf numFmtId="0" fontId="5" fillId="2" borderId="0" xfId="8" applyFont="1" applyFill="1" applyBorder="1" applyAlignment="1">
      <alignment horizontal="center"/>
    </xf>
    <xf numFmtId="0" fontId="2" fillId="2" borderId="1" xfId="8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6" fillId="2" borderId="3" xfId="8" applyFont="1" applyFill="1" applyBorder="1" applyAlignment="1">
      <alignment vertical="center"/>
    </xf>
    <xf numFmtId="0" fontId="7" fillId="2" borderId="1" xfId="8" applyFont="1" applyFill="1" applyBorder="1" applyAlignment="1">
      <alignment horizontal="center" vertical="center" wrapText="1"/>
    </xf>
    <xf numFmtId="0" fontId="7" fillId="0" borderId="1" xfId="8" applyFont="1" applyBorder="1" applyAlignment="1">
      <alignment horizontal="center" vertical="center"/>
    </xf>
    <xf numFmtId="0" fontId="7" fillId="0" borderId="1" xfId="8" applyFont="1" applyFill="1" applyBorder="1" applyAlignment="1">
      <alignment vertical="center" wrapText="1"/>
    </xf>
    <xf numFmtId="0" fontId="7" fillId="0" borderId="1" xfId="8" applyFont="1" applyBorder="1" applyAlignment="1">
      <alignment horizontal="center" vertical="center" wrapText="1"/>
    </xf>
    <xf numFmtId="0" fontId="6" fillId="0" borderId="3" xfId="8" applyFont="1" applyBorder="1" applyAlignment="1">
      <alignment vertical="center"/>
    </xf>
    <xf numFmtId="0" fontId="7" fillId="0" borderId="1" xfId="8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4" fillId="0" borderId="0" xfId="0" applyFont="1">
      <alignment vertical="center"/>
    </xf>
    <xf numFmtId="0" fontId="10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2" fillId="0" borderId="4" xfId="8" applyFont="1" applyBorder="1" applyAlignment="1">
      <alignment horizontal="center" vertical="center"/>
    </xf>
    <xf numFmtId="0" fontId="6" fillId="0" borderId="3" xfId="8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8" applyFont="1" applyFill="1" applyBorder="1" applyAlignment="1">
      <alignment horizontal="center" vertical="center" wrapText="1"/>
    </xf>
    <xf numFmtId="0" fontId="7" fillId="0" borderId="5" xfId="8" applyFont="1" applyFill="1" applyBorder="1" applyAlignment="1">
      <alignment horizontal="center" vertical="center" wrapText="1"/>
    </xf>
    <xf numFmtId="0" fontId="7" fillId="0" borderId="7" xfId="8" applyFont="1" applyFill="1" applyBorder="1" applyAlignment="1">
      <alignment horizontal="center" vertical="center" wrapText="1"/>
    </xf>
    <xf numFmtId="0" fontId="7" fillId="0" borderId="5" xfId="8" applyFont="1" applyBorder="1" applyAlignment="1">
      <alignment horizontal="center" vertical="center" wrapText="1"/>
    </xf>
    <xf numFmtId="0" fontId="7" fillId="0" borderId="4" xfId="8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/>
    </xf>
    <xf numFmtId="0" fontId="2" fillId="0" borderId="5" xfId="8" applyFont="1" applyBorder="1" applyAlignment="1">
      <alignment horizontal="center" vertical="center"/>
    </xf>
    <xf numFmtId="0" fontId="2" fillId="0" borderId="4" xfId="8" applyFont="1" applyBorder="1" applyAlignment="1">
      <alignment horizontal="center" vertical="center"/>
    </xf>
    <xf numFmtId="0" fontId="7" fillId="0" borderId="6" xfId="8" applyFont="1" applyBorder="1" applyAlignment="1">
      <alignment horizontal="center" vertical="center" wrapText="1"/>
    </xf>
    <xf numFmtId="0" fontId="7" fillId="0" borderId="2" xfId="8" applyFont="1" applyBorder="1" applyAlignment="1">
      <alignment horizontal="center" vertical="center" wrapText="1"/>
    </xf>
    <xf numFmtId="0" fontId="7" fillId="0" borderId="6" xfId="8" applyFont="1" applyFill="1" applyBorder="1" applyAlignment="1">
      <alignment horizontal="center" vertical="center" wrapText="1"/>
    </xf>
    <xf numFmtId="0" fontId="7" fillId="0" borderId="2" xfId="8" applyFont="1" applyFill="1" applyBorder="1" applyAlignment="1">
      <alignment horizontal="center" vertical="center" wrapText="1"/>
    </xf>
    <xf numFmtId="0" fontId="7" fillId="0" borderId="6" xfId="8" applyFont="1" applyBorder="1" applyAlignment="1">
      <alignment horizontal="center" vertical="center"/>
    </xf>
    <xf numFmtId="0" fontId="7" fillId="0" borderId="2" xfId="8" applyFont="1" applyBorder="1" applyAlignment="1">
      <alignment horizontal="center" vertical="center"/>
    </xf>
    <xf numFmtId="0" fontId="7" fillId="0" borderId="1" xfId="8" applyFont="1" applyBorder="1" applyAlignment="1">
      <alignment horizontal="center" vertical="center" wrapText="1"/>
    </xf>
  </cellXfs>
  <cellStyles count="10">
    <cellStyle name="常规" xfId="0" builtinId="0"/>
    <cellStyle name="常规 2" xfId="1"/>
    <cellStyle name="常规 3" xfId="2"/>
    <cellStyle name="常规 4" xfId="3"/>
    <cellStyle name="常规 5" xfId="4"/>
    <cellStyle name="常规 6" xfId="5"/>
    <cellStyle name="常规 7" xfId="6"/>
    <cellStyle name="常规 8" xfId="7"/>
    <cellStyle name="常规_Sheet1" xfId="8"/>
    <cellStyle name="货币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59"/>
  <sheetViews>
    <sheetView tabSelected="1" workbookViewId="0">
      <selection activeCell="C20" sqref="C20"/>
    </sheetView>
  </sheetViews>
  <sheetFormatPr defaultColWidth="9" defaultRowHeight="13.5"/>
  <cols>
    <col min="1" max="1" width="6" style="19" customWidth="1"/>
    <col min="2" max="2" width="12.5" style="19" customWidth="1"/>
    <col min="3" max="3" width="5.875" style="18" customWidth="1"/>
    <col min="4" max="4" width="7.5" style="19" bestFit="1" customWidth="1"/>
    <col min="5" max="5" width="6.25" style="18" customWidth="1"/>
    <col min="6" max="6" width="7.5" style="19" bestFit="1" customWidth="1"/>
    <col min="7" max="7" width="6" style="19" customWidth="1"/>
    <col min="8" max="8" width="7.5" style="19" bestFit="1" customWidth="1"/>
    <col min="9" max="9" width="6.875" style="18" customWidth="1"/>
    <col min="10" max="10" width="7.5" style="19" bestFit="1" customWidth="1"/>
    <col min="11" max="11" width="5.625" style="18" customWidth="1"/>
    <col min="12" max="12" width="7.5" style="19" bestFit="1" customWidth="1"/>
    <col min="13" max="14" width="8.5" style="19" bestFit="1" customWidth="1"/>
    <col min="15" max="15" width="7" style="19" bestFit="1" customWidth="1"/>
    <col min="16" max="16" width="6.75" style="19" customWidth="1"/>
    <col min="17" max="17" width="11.875" style="19" bestFit="1" customWidth="1"/>
    <col min="18" max="18" width="7" style="20" bestFit="1" customWidth="1"/>
    <col min="19" max="19" width="8.5" style="19" bestFit="1" customWidth="1"/>
    <col min="20" max="20" width="7" style="19" bestFit="1" customWidth="1"/>
    <col min="21" max="21" width="7.5" style="19" bestFit="1" customWidth="1"/>
    <col min="22" max="16384" width="9" style="19"/>
  </cols>
  <sheetData>
    <row r="1" spans="1:21" s="16" customFormat="1" ht="36.75" customHeight="1">
      <c r="A1" s="24" t="s">
        <v>44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1" s="17" customFormat="1" ht="18.75">
      <c r="A2" s="14" t="s">
        <v>4</v>
      </c>
      <c r="B2" s="14"/>
      <c r="C2" s="9"/>
      <c r="D2" s="14"/>
      <c r="E2" s="9"/>
      <c r="F2" s="14"/>
      <c r="G2" s="14"/>
      <c r="H2" s="14"/>
      <c r="I2" s="9"/>
      <c r="J2" s="14"/>
      <c r="K2" s="9"/>
      <c r="L2" s="14"/>
      <c r="M2" s="14"/>
      <c r="N2" s="14"/>
      <c r="O2" s="23"/>
      <c r="P2" s="23"/>
      <c r="Q2" s="23"/>
      <c r="R2" s="23" t="s">
        <v>1</v>
      </c>
      <c r="S2" s="23"/>
      <c r="T2" s="23"/>
      <c r="U2" s="23"/>
    </row>
    <row r="3" spans="1:21" s="1" customFormat="1" ht="37.5" customHeight="1">
      <c r="A3" s="38" t="s">
        <v>3</v>
      </c>
      <c r="B3" s="38" t="s">
        <v>5</v>
      </c>
      <c r="C3" s="40" t="s">
        <v>2</v>
      </c>
      <c r="D3" s="40"/>
      <c r="E3" s="40" t="s">
        <v>6</v>
      </c>
      <c r="F3" s="40"/>
      <c r="G3" s="40" t="s">
        <v>7</v>
      </c>
      <c r="H3" s="40"/>
      <c r="I3" s="29" t="s">
        <v>0</v>
      </c>
      <c r="J3" s="30"/>
      <c r="K3" s="29" t="s">
        <v>8</v>
      </c>
      <c r="L3" s="30"/>
      <c r="M3" s="34" t="s">
        <v>9</v>
      </c>
      <c r="N3" s="36" t="s">
        <v>10</v>
      </c>
      <c r="O3" s="27" t="s">
        <v>11</v>
      </c>
      <c r="P3" s="28"/>
      <c r="Q3" s="25" t="s">
        <v>12</v>
      </c>
      <c r="R3" s="26" t="s">
        <v>13</v>
      </c>
      <c r="S3" s="26"/>
      <c r="T3" s="26" t="s">
        <v>14</v>
      </c>
      <c r="U3" s="26"/>
    </row>
    <row r="4" spans="1:21" s="1" customFormat="1" ht="18.75">
      <c r="A4" s="39"/>
      <c r="B4" s="39"/>
      <c r="C4" s="10" t="s">
        <v>15</v>
      </c>
      <c r="D4" s="11" t="s">
        <v>16</v>
      </c>
      <c r="E4" s="10" t="s">
        <v>15</v>
      </c>
      <c r="F4" s="11" t="s">
        <v>16</v>
      </c>
      <c r="G4" s="13" t="s">
        <v>15</v>
      </c>
      <c r="H4" s="11" t="s">
        <v>16</v>
      </c>
      <c r="I4" s="10" t="s">
        <v>15</v>
      </c>
      <c r="J4" s="11" t="s">
        <v>16</v>
      </c>
      <c r="K4" s="10" t="s">
        <v>15</v>
      </c>
      <c r="L4" s="11" t="s">
        <v>16</v>
      </c>
      <c r="M4" s="35"/>
      <c r="N4" s="37"/>
      <c r="O4" s="15" t="s">
        <v>13</v>
      </c>
      <c r="P4" s="12" t="s">
        <v>14</v>
      </c>
      <c r="Q4" s="25"/>
      <c r="R4" s="10" t="s">
        <v>15</v>
      </c>
      <c r="S4" s="11" t="s">
        <v>16</v>
      </c>
      <c r="T4" s="10" t="s">
        <v>15</v>
      </c>
      <c r="U4" s="11" t="s">
        <v>16</v>
      </c>
    </row>
    <row r="5" spans="1:21" s="1" customFormat="1" ht="18.75">
      <c r="A5" s="3">
        <v>1</v>
      </c>
      <c r="B5" s="3" t="s">
        <v>42</v>
      </c>
      <c r="C5" s="7">
        <v>141</v>
      </c>
      <c r="D5" s="2">
        <f t="shared" ref="D5:D30" si="0">C5*200</f>
        <v>28200</v>
      </c>
      <c r="E5" s="7">
        <v>32</v>
      </c>
      <c r="F5" s="2">
        <f t="shared" ref="F5:F30" si="1">E5*200</f>
        <v>6400</v>
      </c>
      <c r="G5" s="2">
        <v>2</v>
      </c>
      <c r="H5" s="2">
        <f t="shared" ref="H5:H30" si="2">G5*200</f>
        <v>400</v>
      </c>
      <c r="I5" s="7">
        <v>144</v>
      </c>
      <c r="J5" s="2">
        <f t="shared" ref="J5:J30" si="3">I5*110</f>
        <v>15840</v>
      </c>
      <c r="K5" s="7">
        <v>264</v>
      </c>
      <c r="L5" s="2">
        <f t="shared" ref="L5:L30" si="4">K5*60</f>
        <v>15840</v>
      </c>
      <c r="M5" s="2">
        <f t="shared" ref="M5:M30" si="5">C5+E5+G5+I5+K5</f>
        <v>583</v>
      </c>
      <c r="N5" s="2">
        <f t="shared" ref="N5:N30" si="6">D5+F5+H5+J5+L5</f>
        <v>66680</v>
      </c>
      <c r="O5" s="2">
        <v>800</v>
      </c>
      <c r="P5" s="2">
        <v>170</v>
      </c>
      <c r="Q5" s="8">
        <f t="shared" ref="Q5:Q30" si="7">N5+O5+P5</f>
        <v>67650</v>
      </c>
      <c r="R5" s="8">
        <f t="shared" ref="R5:R30" si="8">C5+E5+G5</f>
        <v>175</v>
      </c>
      <c r="S5" s="8">
        <f t="shared" ref="S5:S30" si="9">D5+F5+H5+O5</f>
        <v>35800</v>
      </c>
      <c r="T5" s="8">
        <f t="shared" ref="T5:T30" si="10">I5+K5</f>
        <v>408</v>
      </c>
      <c r="U5" s="8">
        <f t="shared" ref="U5:U30" si="11">J5+L5+P5</f>
        <v>31850</v>
      </c>
    </row>
    <row r="6" spans="1:21" s="1" customFormat="1" ht="18.75">
      <c r="A6" s="4">
        <v>2</v>
      </c>
      <c r="B6" s="4" t="s">
        <v>30</v>
      </c>
      <c r="C6" s="7">
        <v>152</v>
      </c>
      <c r="D6" s="2">
        <f t="shared" si="0"/>
        <v>30400</v>
      </c>
      <c r="E6" s="7">
        <v>62</v>
      </c>
      <c r="F6" s="2">
        <f t="shared" si="1"/>
        <v>12400</v>
      </c>
      <c r="G6" s="2">
        <v>2</v>
      </c>
      <c r="H6" s="2">
        <f t="shared" si="2"/>
        <v>400</v>
      </c>
      <c r="I6" s="7">
        <v>140</v>
      </c>
      <c r="J6" s="2">
        <f t="shared" si="3"/>
        <v>15400</v>
      </c>
      <c r="K6" s="7">
        <v>273</v>
      </c>
      <c r="L6" s="2">
        <f t="shared" si="4"/>
        <v>16380</v>
      </c>
      <c r="M6" s="2">
        <f t="shared" si="5"/>
        <v>629</v>
      </c>
      <c r="N6" s="2">
        <f t="shared" si="6"/>
        <v>74980</v>
      </c>
      <c r="O6" s="2">
        <v>600</v>
      </c>
      <c r="P6" s="2">
        <v>220</v>
      </c>
      <c r="Q6" s="8">
        <f t="shared" si="7"/>
        <v>75800</v>
      </c>
      <c r="R6" s="8">
        <f t="shared" si="8"/>
        <v>216</v>
      </c>
      <c r="S6" s="8">
        <f t="shared" si="9"/>
        <v>43800</v>
      </c>
      <c r="T6" s="8">
        <f t="shared" si="10"/>
        <v>413</v>
      </c>
      <c r="U6" s="8">
        <f t="shared" si="11"/>
        <v>32000</v>
      </c>
    </row>
    <row r="7" spans="1:21" s="1" customFormat="1" ht="18.75">
      <c r="A7" s="3">
        <v>3</v>
      </c>
      <c r="B7" s="4" t="s">
        <v>29</v>
      </c>
      <c r="C7" s="7">
        <v>85</v>
      </c>
      <c r="D7" s="2">
        <f t="shared" si="0"/>
        <v>17000</v>
      </c>
      <c r="E7" s="7">
        <v>65</v>
      </c>
      <c r="F7" s="2">
        <f t="shared" si="1"/>
        <v>13000</v>
      </c>
      <c r="G7" s="2">
        <v>1</v>
      </c>
      <c r="H7" s="2">
        <f t="shared" si="2"/>
        <v>200</v>
      </c>
      <c r="I7" s="7">
        <v>77</v>
      </c>
      <c r="J7" s="2">
        <f t="shared" si="3"/>
        <v>8470</v>
      </c>
      <c r="K7" s="7">
        <v>180</v>
      </c>
      <c r="L7" s="2">
        <f t="shared" si="4"/>
        <v>10800</v>
      </c>
      <c r="M7" s="2">
        <f t="shared" si="5"/>
        <v>408</v>
      </c>
      <c r="N7" s="2">
        <f t="shared" si="6"/>
        <v>49470</v>
      </c>
      <c r="O7" s="2">
        <v>600</v>
      </c>
      <c r="P7" s="2">
        <v>60</v>
      </c>
      <c r="Q7" s="8">
        <f t="shared" si="7"/>
        <v>50130</v>
      </c>
      <c r="R7" s="8">
        <f t="shared" si="8"/>
        <v>151</v>
      </c>
      <c r="S7" s="8">
        <f t="shared" si="9"/>
        <v>30800</v>
      </c>
      <c r="T7" s="8">
        <f t="shared" si="10"/>
        <v>257</v>
      </c>
      <c r="U7" s="8">
        <f t="shared" si="11"/>
        <v>19330</v>
      </c>
    </row>
    <row r="8" spans="1:21" s="1" customFormat="1" ht="18.75">
      <c r="A8" s="4">
        <v>4</v>
      </c>
      <c r="B8" s="4" t="s">
        <v>40</v>
      </c>
      <c r="C8" s="7">
        <v>49</v>
      </c>
      <c r="D8" s="2">
        <f t="shared" si="0"/>
        <v>9800</v>
      </c>
      <c r="E8" s="7">
        <v>29</v>
      </c>
      <c r="F8" s="2">
        <f t="shared" si="1"/>
        <v>5800</v>
      </c>
      <c r="G8" s="2">
        <v>0</v>
      </c>
      <c r="H8" s="2">
        <f t="shared" si="2"/>
        <v>0</v>
      </c>
      <c r="I8" s="7">
        <v>77</v>
      </c>
      <c r="J8" s="2">
        <f t="shared" si="3"/>
        <v>8470</v>
      </c>
      <c r="K8" s="7">
        <v>171</v>
      </c>
      <c r="L8" s="2">
        <f t="shared" si="4"/>
        <v>10260</v>
      </c>
      <c r="M8" s="2">
        <f t="shared" si="5"/>
        <v>326</v>
      </c>
      <c r="N8" s="2">
        <f t="shared" si="6"/>
        <v>34330</v>
      </c>
      <c r="O8" s="2">
        <v>600</v>
      </c>
      <c r="P8" s="2">
        <v>60</v>
      </c>
      <c r="Q8" s="8">
        <f t="shared" si="7"/>
        <v>34990</v>
      </c>
      <c r="R8" s="8">
        <f t="shared" si="8"/>
        <v>78</v>
      </c>
      <c r="S8" s="8">
        <f t="shared" si="9"/>
        <v>16200</v>
      </c>
      <c r="T8" s="8">
        <f t="shared" si="10"/>
        <v>248</v>
      </c>
      <c r="U8" s="8">
        <f t="shared" si="11"/>
        <v>18790</v>
      </c>
    </row>
    <row r="9" spans="1:21" s="1" customFormat="1" ht="18.75">
      <c r="A9" s="3">
        <v>5</v>
      </c>
      <c r="B9" s="4" t="s">
        <v>38</v>
      </c>
      <c r="C9" s="7">
        <v>67</v>
      </c>
      <c r="D9" s="2">
        <f t="shared" si="0"/>
        <v>13400</v>
      </c>
      <c r="E9" s="7">
        <v>37</v>
      </c>
      <c r="F9" s="2">
        <f t="shared" si="1"/>
        <v>7400</v>
      </c>
      <c r="G9" s="2">
        <v>3</v>
      </c>
      <c r="H9" s="2">
        <f t="shared" si="2"/>
        <v>600</v>
      </c>
      <c r="I9" s="7">
        <v>72</v>
      </c>
      <c r="J9" s="2">
        <f t="shared" si="3"/>
        <v>7920</v>
      </c>
      <c r="K9" s="7">
        <v>203</v>
      </c>
      <c r="L9" s="2">
        <f t="shared" si="4"/>
        <v>12180</v>
      </c>
      <c r="M9" s="2">
        <f t="shared" si="5"/>
        <v>382</v>
      </c>
      <c r="N9" s="2">
        <f t="shared" si="6"/>
        <v>41500</v>
      </c>
      <c r="O9" s="2">
        <v>0</v>
      </c>
      <c r="P9" s="2">
        <v>0</v>
      </c>
      <c r="Q9" s="8">
        <f t="shared" si="7"/>
        <v>41500</v>
      </c>
      <c r="R9" s="8">
        <f t="shared" si="8"/>
        <v>107</v>
      </c>
      <c r="S9" s="8">
        <f t="shared" si="9"/>
        <v>21400</v>
      </c>
      <c r="T9" s="8">
        <f t="shared" si="10"/>
        <v>275</v>
      </c>
      <c r="U9" s="8">
        <f t="shared" si="11"/>
        <v>20100</v>
      </c>
    </row>
    <row r="10" spans="1:21" s="1" customFormat="1" ht="18.75">
      <c r="A10" s="4">
        <v>6</v>
      </c>
      <c r="B10" s="4" t="s">
        <v>24</v>
      </c>
      <c r="C10" s="7">
        <v>84</v>
      </c>
      <c r="D10" s="2">
        <f t="shared" si="0"/>
        <v>16800</v>
      </c>
      <c r="E10" s="7">
        <v>33</v>
      </c>
      <c r="F10" s="2">
        <f t="shared" si="1"/>
        <v>6600</v>
      </c>
      <c r="G10" s="2">
        <v>0</v>
      </c>
      <c r="H10" s="2">
        <f t="shared" si="2"/>
        <v>0</v>
      </c>
      <c r="I10" s="7">
        <v>75</v>
      </c>
      <c r="J10" s="2">
        <f t="shared" si="3"/>
        <v>8250</v>
      </c>
      <c r="K10" s="7">
        <v>157</v>
      </c>
      <c r="L10" s="2">
        <f t="shared" si="4"/>
        <v>9420</v>
      </c>
      <c r="M10" s="2">
        <f t="shared" si="5"/>
        <v>349</v>
      </c>
      <c r="N10" s="2">
        <f t="shared" si="6"/>
        <v>41070</v>
      </c>
      <c r="O10" s="2">
        <v>0</v>
      </c>
      <c r="P10" s="2">
        <v>0</v>
      </c>
      <c r="Q10" s="8">
        <f t="shared" si="7"/>
        <v>41070</v>
      </c>
      <c r="R10" s="8">
        <f t="shared" si="8"/>
        <v>117</v>
      </c>
      <c r="S10" s="8">
        <f t="shared" si="9"/>
        <v>23400</v>
      </c>
      <c r="T10" s="8">
        <f t="shared" si="10"/>
        <v>232</v>
      </c>
      <c r="U10" s="8">
        <f t="shared" si="11"/>
        <v>17670</v>
      </c>
    </row>
    <row r="11" spans="1:21" s="1" customFormat="1" ht="18.75">
      <c r="A11" s="3">
        <v>7</v>
      </c>
      <c r="B11" s="4" t="s">
        <v>36</v>
      </c>
      <c r="C11" s="7">
        <v>10</v>
      </c>
      <c r="D11" s="2">
        <f t="shared" si="0"/>
        <v>2000</v>
      </c>
      <c r="E11" s="7">
        <v>20</v>
      </c>
      <c r="F11" s="2">
        <f t="shared" si="1"/>
        <v>4000</v>
      </c>
      <c r="G11" s="2">
        <v>0</v>
      </c>
      <c r="H11" s="2">
        <f t="shared" si="2"/>
        <v>0</v>
      </c>
      <c r="I11" s="7">
        <v>36</v>
      </c>
      <c r="J11" s="2">
        <f t="shared" si="3"/>
        <v>3960</v>
      </c>
      <c r="K11" s="7">
        <v>69</v>
      </c>
      <c r="L11" s="2">
        <f t="shared" si="4"/>
        <v>4140</v>
      </c>
      <c r="M11" s="2">
        <f t="shared" si="5"/>
        <v>135</v>
      </c>
      <c r="N11" s="2">
        <f t="shared" si="6"/>
        <v>14100</v>
      </c>
      <c r="O11" s="2">
        <v>0</v>
      </c>
      <c r="P11" s="2">
        <v>0</v>
      </c>
      <c r="Q11" s="8">
        <f t="shared" si="7"/>
        <v>14100</v>
      </c>
      <c r="R11" s="8">
        <f t="shared" si="8"/>
        <v>30</v>
      </c>
      <c r="S11" s="8">
        <f t="shared" si="9"/>
        <v>6000</v>
      </c>
      <c r="T11" s="8">
        <f t="shared" si="10"/>
        <v>105</v>
      </c>
      <c r="U11" s="8">
        <f t="shared" si="11"/>
        <v>8100</v>
      </c>
    </row>
    <row r="12" spans="1:21" s="1" customFormat="1" ht="18.75">
      <c r="A12" s="4">
        <v>8</v>
      </c>
      <c r="B12" s="4" t="s">
        <v>23</v>
      </c>
      <c r="C12" s="7">
        <v>209</v>
      </c>
      <c r="D12" s="2">
        <f t="shared" si="0"/>
        <v>41800</v>
      </c>
      <c r="E12" s="7">
        <v>73</v>
      </c>
      <c r="F12" s="2">
        <f t="shared" si="1"/>
        <v>14600</v>
      </c>
      <c r="G12" s="2">
        <v>0</v>
      </c>
      <c r="H12" s="2">
        <f t="shared" si="2"/>
        <v>0</v>
      </c>
      <c r="I12" s="7">
        <v>147</v>
      </c>
      <c r="J12" s="2">
        <f t="shared" si="3"/>
        <v>16170</v>
      </c>
      <c r="K12" s="7">
        <v>351</v>
      </c>
      <c r="L12" s="2">
        <f t="shared" si="4"/>
        <v>21060</v>
      </c>
      <c r="M12" s="2">
        <f t="shared" si="5"/>
        <v>780</v>
      </c>
      <c r="N12" s="2">
        <f t="shared" si="6"/>
        <v>93630</v>
      </c>
      <c r="O12" s="2">
        <v>0</v>
      </c>
      <c r="P12" s="2">
        <v>0</v>
      </c>
      <c r="Q12" s="8">
        <f t="shared" si="7"/>
        <v>93630</v>
      </c>
      <c r="R12" s="8">
        <f t="shared" si="8"/>
        <v>282</v>
      </c>
      <c r="S12" s="8">
        <f t="shared" si="9"/>
        <v>56400</v>
      </c>
      <c r="T12" s="8">
        <f t="shared" si="10"/>
        <v>498</v>
      </c>
      <c r="U12" s="8">
        <f t="shared" si="11"/>
        <v>37230</v>
      </c>
    </row>
    <row r="13" spans="1:21" s="1" customFormat="1" ht="18.75">
      <c r="A13" s="3">
        <v>9</v>
      </c>
      <c r="B13" s="4" t="s">
        <v>17</v>
      </c>
      <c r="C13" s="7">
        <v>156</v>
      </c>
      <c r="D13" s="2">
        <f t="shared" si="0"/>
        <v>31200</v>
      </c>
      <c r="E13" s="7">
        <v>96</v>
      </c>
      <c r="F13" s="2">
        <f t="shared" si="1"/>
        <v>19200</v>
      </c>
      <c r="G13" s="2">
        <v>0</v>
      </c>
      <c r="H13" s="2">
        <f t="shared" si="2"/>
        <v>0</v>
      </c>
      <c r="I13" s="7">
        <v>154</v>
      </c>
      <c r="J13" s="2">
        <f t="shared" si="3"/>
        <v>16940</v>
      </c>
      <c r="K13" s="7">
        <v>304</v>
      </c>
      <c r="L13" s="2">
        <f t="shared" si="4"/>
        <v>18240</v>
      </c>
      <c r="M13" s="2">
        <f t="shared" si="5"/>
        <v>710</v>
      </c>
      <c r="N13" s="2">
        <f t="shared" si="6"/>
        <v>85580</v>
      </c>
      <c r="O13" s="2">
        <v>400</v>
      </c>
      <c r="P13" s="2">
        <v>170</v>
      </c>
      <c r="Q13" s="8">
        <f t="shared" si="7"/>
        <v>86150</v>
      </c>
      <c r="R13" s="8">
        <f t="shared" si="8"/>
        <v>252</v>
      </c>
      <c r="S13" s="8">
        <f t="shared" si="9"/>
        <v>50800</v>
      </c>
      <c r="T13" s="8">
        <f t="shared" si="10"/>
        <v>458</v>
      </c>
      <c r="U13" s="8">
        <f t="shared" si="11"/>
        <v>35350</v>
      </c>
    </row>
    <row r="14" spans="1:21" s="1" customFormat="1" ht="18.75">
      <c r="A14" s="4">
        <v>10</v>
      </c>
      <c r="B14" s="4" t="s">
        <v>32</v>
      </c>
      <c r="C14" s="7">
        <v>21</v>
      </c>
      <c r="D14" s="2">
        <f t="shared" si="0"/>
        <v>4200</v>
      </c>
      <c r="E14" s="7">
        <v>1</v>
      </c>
      <c r="F14" s="2">
        <f t="shared" si="1"/>
        <v>200</v>
      </c>
      <c r="G14" s="2">
        <v>0</v>
      </c>
      <c r="H14" s="2">
        <f t="shared" si="2"/>
        <v>0</v>
      </c>
      <c r="I14" s="7">
        <v>17</v>
      </c>
      <c r="J14" s="2">
        <f t="shared" si="3"/>
        <v>1870</v>
      </c>
      <c r="K14" s="7">
        <v>43</v>
      </c>
      <c r="L14" s="2">
        <f t="shared" si="4"/>
        <v>2580</v>
      </c>
      <c r="M14" s="2">
        <f t="shared" si="5"/>
        <v>82</v>
      </c>
      <c r="N14" s="2">
        <f t="shared" si="6"/>
        <v>8850</v>
      </c>
      <c r="O14" s="2">
        <v>0</v>
      </c>
      <c r="P14" s="2">
        <v>0</v>
      </c>
      <c r="Q14" s="8">
        <f t="shared" si="7"/>
        <v>8850</v>
      </c>
      <c r="R14" s="8">
        <f t="shared" si="8"/>
        <v>22</v>
      </c>
      <c r="S14" s="8">
        <f t="shared" si="9"/>
        <v>4400</v>
      </c>
      <c r="T14" s="8">
        <f t="shared" si="10"/>
        <v>60</v>
      </c>
      <c r="U14" s="8">
        <f t="shared" si="11"/>
        <v>4450</v>
      </c>
    </row>
    <row r="15" spans="1:21" s="1" customFormat="1" ht="18.75">
      <c r="A15" s="3">
        <v>11</v>
      </c>
      <c r="B15" s="4" t="s">
        <v>31</v>
      </c>
      <c r="C15" s="7">
        <v>353</v>
      </c>
      <c r="D15" s="2">
        <f t="shared" si="0"/>
        <v>70600</v>
      </c>
      <c r="E15" s="7">
        <v>102</v>
      </c>
      <c r="F15" s="2">
        <f t="shared" si="1"/>
        <v>20400</v>
      </c>
      <c r="G15" s="2">
        <v>0</v>
      </c>
      <c r="H15" s="2">
        <f t="shared" si="2"/>
        <v>0</v>
      </c>
      <c r="I15" s="7">
        <v>295</v>
      </c>
      <c r="J15" s="2">
        <f t="shared" si="3"/>
        <v>32450</v>
      </c>
      <c r="K15" s="7">
        <v>647</v>
      </c>
      <c r="L15" s="2">
        <f t="shared" si="4"/>
        <v>38820</v>
      </c>
      <c r="M15" s="2">
        <f t="shared" si="5"/>
        <v>1397</v>
      </c>
      <c r="N15" s="2">
        <f t="shared" si="6"/>
        <v>162270</v>
      </c>
      <c r="O15" s="7">
        <v>1000</v>
      </c>
      <c r="P15" s="2">
        <v>460</v>
      </c>
      <c r="Q15" s="8">
        <f t="shared" si="7"/>
        <v>163730</v>
      </c>
      <c r="R15" s="8">
        <f t="shared" si="8"/>
        <v>455</v>
      </c>
      <c r="S15" s="8">
        <f t="shared" si="9"/>
        <v>92000</v>
      </c>
      <c r="T15" s="8">
        <f t="shared" si="10"/>
        <v>942</v>
      </c>
      <c r="U15" s="8">
        <f t="shared" si="11"/>
        <v>71730</v>
      </c>
    </row>
    <row r="16" spans="1:21" s="1" customFormat="1" ht="18.75">
      <c r="A16" s="4">
        <v>12</v>
      </c>
      <c r="B16" s="4" t="s">
        <v>26</v>
      </c>
      <c r="C16" s="7">
        <v>249</v>
      </c>
      <c r="D16" s="2">
        <f t="shared" si="0"/>
        <v>49800</v>
      </c>
      <c r="E16" s="7">
        <v>66</v>
      </c>
      <c r="F16" s="2">
        <f t="shared" si="1"/>
        <v>13200</v>
      </c>
      <c r="G16" s="2">
        <v>2</v>
      </c>
      <c r="H16" s="2">
        <f t="shared" si="2"/>
        <v>400</v>
      </c>
      <c r="I16" s="7">
        <v>207</v>
      </c>
      <c r="J16" s="2">
        <f t="shared" si="3"/>
        <v>22770</v>
      </c>
      <c r="K16" s="7">
        <v>511</v>
      </c>
      <c r="L16" s="2">
        <f t="shared" si="4"/>
        <v>30660</v>
      </c>
      <c r="M16" s="2">
        <f t="shared" si="5"/>
        <v>1035</v>
      </c>
      <c r="N16" s="2">
        <f t="shared" si="6"/>
        <v>116830</v>
      </c>
      <c r="O16" s="2">
        <v>0</v>
      </c>
      <c r="P16" s="2">
        <v>0</v>
      </c>
      <c r="Q16" s="8">
        <f t="shared" si="7"/>
        <v>116830</v>
      </c>
      <c r="R16" s="8">
        <f t="shared" si="8"/>
        <v>317</v>
      </c>
      <c r="S16" s="8">
        <f t="shared" si="9"/>
        <v>63400</v>
      </c>
      <c r="T16" s="8">
        <f t="shared" si="10"/>
        <v>718</v>
      </c>
      <c r="U16" s="8">
        <f t="shared" si="11"/>
        <v>53430</v>
      </c>
    </row>
    <row r="17" spans="1:21" s="1" customFormat="1" ht="18.75">
      <c r="A17" s="3">
        <v>13</v>
      </c>
      <c r="B17" s="4" t="s">
        <v>21</v>
      </c>
      <c r="C17" s="7">
        <v>282</v>
      </c>
      <c r="D17" s="2">
        <f t="shared" si="0"/>
        <v>56400</v>
      </c>
      <c r="E17" s="7">
        <v>101</v>
      </c>
      <c r="F17" s="2">
        <f t="shared" si="1"/>
        <v>20200</v>
      </c>
      <c r="G17" s="2">
        <v>0</v>
      </c>
      <c r="H17" s="2">
        <f t="shared" si="2"/>
        <v>0</v>
      </c>
      <c r="I17" s="7">
        <v>209</v>
      </c>
      <c r="J17" s="2">
        <f t="shared" si="3"/>
        <v>22990</v>
      </c>
      <c r="K17" s="7">
        <v>458</v>
      </c>
      <c r="L17" s="2">
        <f t="shared" si="4"/>
        <v>27480</v>
      </c>
      <c r="M17" s="2">
        <f t="shared" si="5"/>
        <v>1050</v>
      </c>
      <c r="N17" s="2">
        <f t="shared" si="6"/>
        <v>127070</v>
      </c>
      <c r="O17" s="2">
        <v>600</v>
      </c>
      <c r="P17" s="2">
        <v>400</v>
      </c>
      <c r="Q17" s="8">
        <f t="shared" si="7"/>
        <v>128070</v>
      </c>
      <c r="R17" s="8">
        <f t="shared" si="8"/>
        <v>383</v>
      </c>
      <c r="S17" s="8">
        <f t="shared" si="9"/>
        <v>77200</v>
      </c>
      <c r="T17" s="8">
        <f t="shared" si="10"/>
        <v>667</v>
      </c>
      <c r="U17" s="8">
        <f t="shared" si="11"/>
        <v>50870</v>
      </c>
    </row>
    <row r="18" spans="1:21" s="1" customFormat="1" ht="18.75">
      <c r="A18" s="4">
        <v>14</v>
      </c>
      <c r="B18" s="4" t="s">
        <v>22</v>
      </c>
      <c r="C18" s="7">
        <v>13</v>
      </c>
      <c r="D18" s="2">
        <f t="shared" si="0"/>
        <v>2600</v>
      </c>
      <c r="E18" s="7">
        <v>40</v>
      </c>
      <c r="F18" s="2">
        <f t="shared" si="1"/>
        <v>8000</v>
      </c>
      <c r="G18" s="2">
        <v>0</v>
      </c>
      <c r="H18" s="2">
        <f t="shared" si="2"/>
        <v>0</v>
      </c>
      <c r="I18" s="7">
        <v>110</v>
      </c>
      <c r="J18" s="2">
        <f t="shared" si="3"/>
        <v>12100</v>
      </c>
      <c r="K18" s="7">
        <v>249</v>
      </c>
      <c r="L18" s="2">
        <f t="shared" si="4"/>
        <v>14940</v>
      </c>
      <c r="M18" s="2">
        <f t="shared" si="5"/>
        <v>412</v>
      </c>
      <c r="N18" s="2">
        <f t="shared" si="6"/>
        <v>37640</v>
      </c>
      <c r="O18" s="2">
        <v>0</v>
      </c>
      <c r="P18" s="2">
        <v>0</v>
      </c>
      <c r="Q18" s="8">
        <f t="shared" si="7"/>
        <v>37640</v>
      </c>
      <c r="R18" s="8">
        <f t="shared" si="8"/>
        <v>53</v>
      </c>
      <c r="S18" s="8">
        <f t="shared" si="9"/>
        <v>10600</v>
      </c>
      <c r="T18" s="8">
        <f t="shared" si="10"/>
        <v>359</v>
      </c>
      <c r="U18" s="8">
        <f t="shared" si="11"/>
        <v>27040</v>
      </c>
    </row>
    <row r="19" spans="1:21" s="1" customFormat="1" ht="18.75">
      <c r="A19" s="3">
        <v>15</v>
      </c>
      <c r="B19" s="4" t="s">
        <v>34</v>
      </c>
      <c r="C19" s="7">
        <v>123</v>
      </c>
      <c r="D19" s="2">
        <f t="shared" si="0"/>
        <v>24600</v>
      </c>
      <c r="E19" s="7">
        <v>105</v>
      </c>
      <c r="F19" s="2">
        <f t="shared" si="1"/>
        <v>21000</v>
      </c>
      <c r="G19" s="2">
        <v>2</v>
      </c>
      <c r="H19" s="2">
        <f t="shared" si="2"/>
        <v>400</v>
      </c>
      <c r="I19" s="7">
        <v>155</v>
      </c>
      <c r="J19" s="2">
        <f t="shared" si="3"/>
        <v>17050</v>
      </c>
      <c r="K19" s="7">
        <v>372</v>
      </c>
      <c r="L19" s="2">
        <f t="shared" si="4"/>
        <v>22320</v>
      </c>
      <c r="M19" s="2">
        <f t="shared" si="5"/>
        <v>757</v>
      </c>
      <c r="N19" s="2">
        <f t="shared" si="6"/>
        <v>85370</v>
      </c>
      <c r="O19" s="2">
        <v>0</v>
      </c>
      <c r="P19" s="2">
        <v>170</v>
      </c>
      <c r="Q19" s="8">
        <f t="shared" si="7"/>
        <v>85540</v>
      </c>
      <c r="R19" s="8">
        <f t="shared" si="8"/>
        <v>230</v>
      </c>
      <c r="S19" s="8">
        <f t="shared" si="9"/>
        <v>46000</v>
      </c>
      <c r="T19" s="8">
        <f t="shared" si="10"/>
        <v>527</v>
      </c>
      <c r="U19" s="8">
        <f t="shared" si="11"/>
        <v>39540</v>
      </c>
    </row>
    <row r="20" spans="1:21" s="1" customFormat="1" ht="18.75">
      <c r="A20" s="4">
        <v>16</v>
      </c>
      <c r="B20" s="4" t="s">
        <v>33</v>
      </c>
      <c r="C20" s="7">
        <v>112</v>
      </c>
      <c r="D20" s="2">
        <f t="shared" si="0"/>
        <v>22400</v>
      </c>
      <c r="E20" s="7">
        <v>445</v>
      </c>
      <c r="F20" s="2">
        <f t="shared" si="1"/>
        <v>89000</v>
      </c>
      <c r="G20" s="2">
        <v>0</v>
      </c>
      <c r="H20" s="2">
        <f t="shared" si="2"/>
        <v>0</v>
      </c>
      <c r="I20" s="7">
        <v>283</v>
      </c>
      <c r="J20" s="2">
        <f t="shared" si="3"/>
        <v>31130</v>
      </c>
      <c r="K20" s="7">
        <v>949</v>
      </c>
      <c r="L20" s="2">
        <f t="shared" si="4"/>
        <v>56940</v>
      </c>
      <c r="M20" s="2">
        <f t="shared" si="5"/>
        <v>1789</v>
      </c>
      <c r="N20" s="2">
        <f t="shared" si="6"/>
        <v>199470</v>
      </c>
      <c r="O20" s="2">
        <v>2000</v>
      </c>
      <c r="P20" s="2">
        <v>60</v>
      </c>
      <c r="Q20" s="8">
        <f t="shared" si="7"/>
        <v>201530</v>
      </c>
      <c r="R20" s="8">
        <f t="shared" si="8"/>
        <v>557</v>
      </c>
      <c r="S20" s="8">
        <f t="shared" si="9"/>
        <v>113400</v>
      </c>
      <c r="T20" s="8">
        <f t="shared" si="10"/>
        <v>1232</v>
      </c>
      <c r="U20" s="8">
        <f t="shared" si="11"/>
        <v>88130</v>
      </c>
    </row>
    <row r="21" spans="1:21" s="1" customFormat="1" ht="18.75">
      <c r="A21" s="3">
        <v>17</v>
      </c>
      <c r="B21" s="4" t="s">
        <v>19</v>
      </c>
      <c r="C21" s="7">
        <v>55</v>
      </c>
      <c r="D21" s="2">
        <f t="shared" si="0"/>
        <v>11000</v>
      </c>
      <c r="E21" s="7">
        <v>49</v>
      </c>
      <c r="F21" s="2">
        <f t="shared" si="1"/>
        <v>9800</v>
      </c>
      <c r="G21" s="2">
        <v>0</v>
      </c>
      <c r="H21" s="2">
        <f t="shared" si="2"/>
        <v>0</v>
      </c>
      <c r="I21" s="7">
        <v>92</v>
      </c>
      <c r="J21" s="2">
        <f t="shared" si="3"/>
        <v>10120</v>
      </c>
      <c r="K21" s="7">
        <v>199</v>
      </c>
      <c r="L21" s="2">
        <f t="shared" si="4"/>
        <v>11940</v>
      </c>
      <c r="M21" s="2">
        <f t="shared" si="5"/>
        <v>395</v>
      </c>
      <c r="N21" s="2">
        <f t="shared" si="6"/>
        <v>42860</v>
      </c>
      <c r="O21" s="2">
        <v>0</v>
      </c>
      <c r="P21" s="2">
        <v>0</v>
      </c>
      <c r="Q21" s="8">
        <f t="shared" si="7"/>
        <v>42860</v>
      </c>
      <c r="R21" s="8">
        <f t="shared" si="8"/>
        <v>104</v>
      </c>
      <c r="S21" s="8">
        <f t="shared" si="9"/>
        <v>20800</v>
      </c>
      <c r="T21" s="8">
        <f t="shared" si="10"/>
        <v>291</v>
      </c>
      <c r="U21" s="8">
        <f t="shared" si="11"/>
        <v>22060</v>
      </c>
    </row>
    <row r="22" spans="1:21" s="1" customFormat="1" ht="18.75">
      <c r="A22" s="5">
        <v>18</v>
      </c>
      <c r="B22" s="5" t="s">
        <v>41</v>
      </c>
      <c r="C22" s="7">
        <v>116</v>
      </c>
      <c r="D22" s="2">
        <f t="shared" si="0"/>
        <v>23200</v>
      </c>
      <c r="E22" s="7">
        <v>69</v>
      </c>
      <c r="F22" s="2">
        <f t="shared" si="1"/>
        <v>13800</v>
      </c>
      <c r="G22" s="2">
        <v>1</v>
      </c>
      <c r="H22" s="2">
        <f t="shared" si="2"/>
        <v>200</v>
      </c>
      <c r="I22" s="7">
        <v>110</v>
      </c>
      <c r="J22" s="2">
        <f t="shared" si="3"/>
        <v>12100</v>
      </c>
      <c r="K22" s="7">
        <v>225</v>
      </c>
      <c r="L22" s="2">
        <f t="shared" si="4"/>
        <v>13500</v>
      </c>
      <c r="M22" s="2">
        <f t="shared" si="5"/>
        <v>521</v>
      </c>
      <c r="N22" s="2">
        <f t="shared" si="6"/>
        <v>62800</v>
      </c>
      <c r="O22" s="2">
        <v>1800</v>
      </c>
      <c r="P22" s="2">
        <v>120</v>
      </c>
      <c r="Q22" s="8">
        <f t="shared" si="7"/>
        <v>64720</v>
      </c>
      <c r="R22" s="8">
        <f t="shared" si="8"/>
        <v>186</v>
      </c>
      <c r="S22" s="8">
        <f t="shared" si="9"/>
        <v>39000</v>
      </c>
      <c r="T22" s="8">
        <f t="shared" si="10"/>
        <v>335</v>
      </c>
      <c r="U22" s="8">
        <f t="shared" si="11"/>
        <v>25720</v>
      </c>
    </row>
    <row r="23" spans="1:21" s="1" customFormat="1" ht="18.75">
      <c r="A23" s="3">
        <v>19</v>
      </c>
      <c r="B23" s="4" t="s">
        <v>35</v>
      </c>
      <c r="C23" s="7">
        <v>87</v>
      </c>
      <c r="D23" s="2">
        <f t="shared" si="0"/>
        <v>17400</v>
      </c>
      <c r="E23" s="7">
        <v>44</v>
      </c>
      <c r="F23" s="2">
        <f t="shared" si="1"/>
        <v>8800</v>
      </c>
      <c r="G23" s="2">
        <v>1</v>
      </c>
      <c r="H23" s="2">
        <f t="shared" si="2"/>
        <v>200</v>
      </c>
      <c r="I23" s="7">
        <v>77</v>
      </c>
      <c r="J23" s="2">
        <f t="shared" si="3"/>
        <v>8470</v>
      </c>
      <c r="K23" s="7">
        <v>163</v>
      </c>
      <c r="L23" s="2">
        <f t="shared" si="4"/>
        <v>9780</v>
      </c>
      <c r="M23" s="2">
        <f t="shared" si="5"/>
        <v>372</v>
      </c>
      <c r="N23" s="2">
        <f t="shared" si="6"/>
        <v>44650</v>
      </c>
      <c r="O23" s="2">
        <v>400</v>
      </c>
      <c r="P23" s="2">
        <v>0</v>
      </c>
      <c r="Q23" s="8">
        <f t="shared" si="7"/>
        <v>45050</v>
      </c>
      <c r="R23" s="8">
        <f t="shared" si="8"/>
        <v>132</v>
      </c>
      <c r="S23" s="8">
        <f t="shared" si="9"/>
        <v>26800</v>
      </c>
      <c r="T23" s="8">
        <f t="shared" si="10"/>
        <v>240</v>
      </c>
      <c r="U23" s="8">
        <f t="shared" si="11"/>
        <v>18250</v>
      </c>
    </row>
    <row r="24" spans="1:21" s="1" customFormat="1" ht="18.75">
      <c r="A24" s="4">
        <v>20</v>
      </c>
      <c r="B24" s="4" t="s">
        <v>37</v>
      </c>
      <c r="C24" s="7">
        <v>25</v>
      </c>
      <c r="D24" s="2">
        <f t="shared" si="0"/>
        <v>5000</v>
      </c>
      <c r="E24" s="7">
        <v>28</v>
      </c>
      <c r="F24" s="2">
        <f t="shared" si="1"/>
        <v>5600</v>
      </c>
      <c r="G24" s="2">
        <v>1</v>
      </c>
      <c r="H24" s="2">
        <f t="shared" si="2"/>
        <v>200</v>
      </c>
      <c r="I24" s="7">
        <v>66</v>
      </c>
      <c r="J24" s="2">
        <f t="shared" si="3"/>
        <v>7260</v>
      </c>
      <c r="K24" s="7">
        <v>103</v>
      </c>
      <c r="L24" s="2">
        <f t="shared" si="4"/>
        <v>6180</v>
      </c>
      <c r="M24" s="2">
        <f t="shared" si="5"/>
        <v>223</v>
      </c>
      <c r="N24" s="2">
        <f t="shared" si="6"/>
        <v>24240</v>
      </c>
      <c r="O24" s="2">
        <v>0</v>
      </c>
      <c r="P24" s="2">
        <v>0</v>
      </c>
      <c r="Q24" s="8">
        <f t="shared" si="7"/>
        <v>24240</v>
      </c>
      <c r="R24" s="8">
        <f t="shared" si="8"/>
        <v>54</v>
      </c>
      <c r="S24" s="8">
        <f t="shared" si="9"/>
        <v>10800</v>
      </c>
      <c r="T24" s="8">
        <f t="shared" si="10"/>
        <v>169</v>
      </c>
      <c r="U24" s="8">
        <f t="shared" si="11"/>
        <v>13440</v>
      </c>
    </row>
    <row r="25" spans="1:21" s="1" customFormat="1" ht="18.75">
      <c r="A25" s="3">
        <v>21</v>
      </c>
      <c r="B25" s="4" t="s">
        <v>27</v>
      </c>
      <c r="C25" s="7">
        <v>106</v>
      </c>
      <c r="D25" s="2">
        <f t="shared" si="0"/>
        <v>21200</v>
      </c>
      <c r="E25" s="7">
        <v>67</v>
      </c>
      <c r="F25" s="2">
        <f t="shared" si="1"/>
        <v>13400</v>
      </c>
      <c r="G25" s="2">
        <v>0</v>
      </c>
      <c r="H25" s="2">
        <f t="shared" si="2"/>
        <v>0</v>
      </c>
      <c r="I25" s="7">
        <v>178</v>
      </c>
      <c r="J25" s="2">
        <f t="shared" si="3"/>
        <v>19580</v>
      </c>
      <c r="K25" s="7">
        <v>303</v>
      </c>
      <c r="L25" s="2">
        <f t="shared" si="4"/>
        <v>18180</v>
      </c>
      <c r="M25" s="2">
        <f t="shared" si="5"/>
        <v>654</v>
      </c>
      <c r="N25" s="2">
        <f t="shared" si="6"/>
        <v>72360</v>
      </c>
      <c r="O25" s="2">
        <v>600</v>
      </c>
      <c r="P25" s="2">
        <v>120</v>
      </c>
      <c r="Q25" s="8">
        <f t="shared" si="7"/>
        <v>73080</v>
      </c>
      <c r="R25" s="8">
        <f t="shared" si="8"/>
        <v>173</v>
      </c>
      <c r="S25" s="8">
        <f t="shared" si="9"/>
        <v>35200</v>
      </c>
      <c r="T25" s="8">
        <f t="shared" si="10"/>
        <v>481</v>
      </c>
      <c r="U25" s="8">
        <f t="shared" si="11"/>
        <v>37880</v>
      </c>
    </row>
    <row r="26" spans="1:21" s="1" customFormat="1" ht="18.75">
      <c r="A26" s="4">
        <v>22</v>
      </c>
      <c r="B26" s="4" t="s">
        <v>20</v>
      </c>
      <c r="C26" s="7">
        <v>66</v>
      </c>
      <c r="D26" s="2">
        <f t="shared" si="0"/>
        <v>13200</v>
      </c>
      <c r="E26" s="7">
        <v>32</v>
      </c>
      <c r="F26" s="2">
        <f t="shared" si="1"/>
        <v>6400</v>
      </c>
      <c r="G26" s="2">
        <v>1</v>
      </c>
      <c r="H26" s="2">
        <f t="shared" si="2"/>
        <v>200</v>
      </c>
      <c r="I26" s="7">
        <v>73</v>
      </c>
      <c r="J26" s="2">
        <f t="shared" si="3"/>
        <v>8030</v>
      </c>
      <c r="K26" s="7">
        <v>185</v>
      </c>
      <c r="L26" s="2">
        <f t="shared" si="4"/>
        <v>11100</v>
      </c>
      <c r="M26" s="2">
        <f t="shared" si="5"/>
        <v>357</v>
      </c>
      <c r="N26" s="2">
        <f t="shared" si="6"/>
        <v>38930</v>
      </c>
      <c r="O26" s="2">
        <v>400</v>
      </c>
      <c r="P26" s="2">
        <v>0</v>
      </c>
      <c r="Q26" s="8">
        <f t="shared" si="7"/>
        <v>39330</v>
      </c>
      <c r="R26" s="8">
        <f t="shared" si="8"/>
        <v>99</v>
      </c>
      <c r="S26" s="8">
        <f t="shared" si="9"/>
        <v>20200</v>
      </c>
      <c r="T26" s="8">
        <f t="shared" si="10"/>
        <v>258</v>
      </c>
      <c r="U26" s="8">
        <f t="shared" si="11"/>
        <v>19130</v>
      </c>
    </row>
    <row r="27" spans="1:21" s="1" customFormat="1" ht="18.75">
      <c r="A27" s="3">
        <v>23</v>
      </c>
      <c r="B27" s="4" t="s">
        <v>28</v>
      </c>
      <c r="C27" s="7">
        <v>48</v>
      </c>
      <c r="D27" s="2">
        <f t="shared" si="0"/>
        <v>9600</v>
      </c>
      <c r="E27" s="7">
        <v>25</v>
      </c>
      <c r="F27" s="2">
        <f t="shared" si="1"/>
        <v>5000</v>
      </c>
      <c r="G27" s="2">
        <v>1</v>
      </c>
      <c r="H27" s="2">
        <f t="shared" si="2"/>
        <v>200</v>
      </c>
      <c r="I27" s="7">
        <v>78</v>
      </c>
      <c r="J27" s="2">
        <f t="shared" si="3"/>
        <v>8580</v>
      </c>
      <c r="K27" s="7">
        <v>106</v>
      </c>
      <c r="L27" s="2">
        <f t="shared" si="4"/>
        <v>6360</v>
      </c>
      <c r="M27" s="2">
        <f t="shared" si="5"/>
        <v>258</v>
      </c>
      <c r="N27" s="2">
        <f t="shared" si="6"/>
        <v>29740</v>
      </c>
      <c r="O27" s="2">
        <v>0</v>
      </c>
      <c r="P27" s="2">
        <v>120</v>
      </c>
      <c r="Q27" s="8">
        <f t="shared" si="7"/>
        <v>29860</v>
      </c>
      <c r="R27" s="8">
        <f t="shared" si="8"/>
        <v>74</v>
      </c>
      <c r="S27" s="8">
        <f t="shared" si="9"/>
        <v>14800</v>
      </c>
      <c r="T27" s="8">
        <f t="shared" si="10"/>
        <v>184</v>
      </c>
      <c r="U27" s="8">
        <f t="shared" si="11"/>
        <v>15060</v>
      </c>
    </row>
    <row r="28" spans="1:21" s="1" customFormat="1" ht="18.75">
      <c r="A28" s="4">
        <v>24</v>
      </c>
      <c r="B28" s="4" t="s">
        <v>39</v>
      </c>
      <c r="C28" s="7">
        <v>21</v>
      </c>
      <c r="D28" s="2">
        <f t="shared" si="0"/>
        <v>4200</v>
      </c>
      <c r="E28" s="7">
        <v>25</v>
      </c>
      <c r="F28" s="2">
        <f t="shared" si="1"/>
        <v>5000</v>
      </c>
      <c r="G28" s="2">
        <v>0</v>
      </c>
      <c r="H28" s="2">
        <f t="shared" si="2"/>
        <v>0</v>
      </c>
      <c r="I28" s="7">
        <v>35</v>
      </c>
      <c r="J28" s="2">
        <f t="shared" si="3"/>
        <v>3850</v>
      </c>
      <c r="K28" s="7">
        <v>81</v>
      </c>
      <c r="L28" s="2">
        <f t="shared" si="4"/>
        <v>4860</v>
      </c>
      <c r="M28" s="2">
        <f t="shared" si="5"/>
        <v>162</v>
      </c>
      <c r="N28" s="2">
        <f t="shared" si="6"/>
        <v>17910</v>
      </c>
      <c r="O28" s="2">
        <v>400</v>
      </c>
      <c r="P28" s="2">
        <v>0</v>
      </c>
      <c r="Q28" s="8">
        <f t="shared" si="7"/>
        <v>18310</v>
      </c>
      <c r="R28" s="8">
        <f t="shared" si="8"/>
        <v>46</v>
      </c>
      <c r="S28" s="8">
        <f t="shared" si="9"/>
        <v>9600</v>
      </c>
      <c r="T28" s="8">
        <f t="shared" si="10"/>
        <v>116</v>
      </c>
      <c r="U28" s="8">
        <f t="shared" si="11"/>
        <v>8710</v>
      </c>
    </row>
    <row r="29" spans="1:21" s="1" customFormat="1" ht="18.75">
      <c r="A29" s="3">
        <v>25</v>
      </c>
      <c r="B29" s="22" t="s">
        <v>18</v>
      </c>
      <c r="C29" s="7">
        <v>6</v>
      </c>
      <c r="D29" s="2">
        <f t="shared" si="0"/>
        <v>1200</v>
      </c>
      <c r="E29" s="7">
        <v>0</v>
      </c>
      <c r="F29" s="2">
        <f t="shared" si="1"/>
        <v>0</v>
      </c>
      <c r="G29" s="2">
        <v>0</v>
      </c>
      <c r="H29" s="2">
        <f t="shared" si="2"/>
        <v>0</v>
      </c>
      <c r="I29" s="7">
        <v>13</v>
      </c>
      <c r="J29" s="2">
        <f t="shared" si="3"/>
        <v>1430</v>
      </c>
      <c r="K29" s="7">
        <v>15</v>
      </c>
      <c r="L29" s="2">
        <f t="shared" si="4"/>
        <v>900</v>
      </c>
      <c r="M29" s="2">
        <f t="shared" si="5"/>
        <v>34</v>
      </c>
      <c r="N29" s="2">
        <f t="shared" si="6"/>
        <v>3530</v>
      </c>
      <c r="O29" s="2">
        <v>0</v>
      </c>
      <c r="P29" s="2">
        <v>0</v>
      </c>
      <c r="Q29" s="8">
        <f t="shared" si="7"/>
        <v>3530</v>
      </c>
      <c r="R29" s="8">
        <f t="shared" si="8"/>
        <v>6</v>
      </c>
      <c r="S29" s="8">
        <f t="shared" si="9"/>
        <v>1200</v>
      </c>
      <c r="T29" s="8">
        <f t="shared" si="10"/>
        <v>28</v>
      </c>
      <c r="U29" s="8">
        <f t="shared" si="11"/>
        <v>2330</v>
      </c>
    </row>
    <row r="30" spans="1:21" s="1" customFormat="1" ht="18.75">
      <c r="A30" s="4">
        <v>26</v>
      </c>
      <c r="B30" s="22" t="s">
        <v>25</v>
      </c>
      <c r="C30" s="7">
        <v>23</v>
      </c>
      <c r="D30" s="2">
        <f t="shared" si="0"/>
        <v>4600</v>
      </c>
      <c r="E30" s="7">
        <v>0</v>
      </c>
      <c r="F30" s="2">
        <f t="shared" si="1"/>
        <v>0</v>
      </c>
      <c r="G30" s="2">
        <v>0</v>
      </c>
      <c r="H30" s="2">
        <f t="shared" si="2"/>
        <v>0</v>
      </c>
      <c r="I30" s="7">
        <v>10</v>
      </c>
      <c r="J30" s="2">
        <f t="shared" si="3"/>
        <v>1100</v>
      </c>
      <c r="K30" s="7">
        <v>28</v>
      </c>
      <c r="L30" s="2">
        <f t="shared" si="4"/>
        <v>1680</v>
      </c>
      <c r="M30" s="2">
        <f t="shared" si="5"/>
        <v>61</v>
      </c>
      <c r="N30" s="2">
        <f t="shared" si="6"/>
        <v>7380</v>
      </c>
      <c r="O30" s="2">
        <v>0</v>
      </c>
      <c r="P30" s="2">
        <v>0</v>
      </c>
      <c r="Q30" s="8">
        <f t="shared" si="7"/>
        <v>7380</v>
      </c>
      <c r="R30" s="8">
        <f t="shared" si="8"/>
        <v>23</v>
      </c>
      <c r="S30" s="8">
        <f t="shared" si="9"/>
        <v>4600</v>
      </c>
      <c r="T30" s="8">
        <f t="shared" si="10"/>
        <v>38</v>
      </c>
      <c r="U30" s="8">
        <f t="shared" si="11"/>
        <v>2780</v>
      </c>
    </row>
    <row r="31" spans="1:21" s="1" customFormat="1" ht="18.75">
      <c r="A31" s="32" t="s">
        <v>43</v>
      </c>
      <c r="B31" s="33"/>
      <c r="C31" s="7">
        <f>SUM(C5:C30)</f>
        <v>2659</v>
      </c>
      <c r="D31" s="7">
        <f t="shared" ref="D31:U31" si="12">SUM(D5:D30)</f>
        <v>531800</v>
      </c>
      <c r="E31" s="7">
        <f t="shared" si="12"/>
        <v>1646</v>
      </c>
      <c r="F31" s="7">
        <f t="shared" si="12"/>
        <v>329200</v>
      </c>
      <c r="G31" s="7">
        <f t="shared" si="12"/>
        <v>17</v>
      </c>
      <c r="H31" s="7">
        <f t="shared" si="12"/>
        <v>3400</v>
      </c>
      <c r="I31" s="7">
        <f t="shared" si="12"/>
        <v>2930</v>
      </c>
      <c r="J31" s="7">
        <f t="shared" si="12"/>
        <v>322300</v>
      </c>
      <c r="K31" s="7">
        <f t="shared" si="12"/>
        <v>6609</v>
      </c>
      <c r="L31" s="7">
        <f t="shared" si="12"/>
        <v>396540</v>
      </c>
      <c r="M31" s="7">
        <f t="shared" si="12"/>
        <v>13861</v>
      </c>
      <c r="N31" s="7">
        <f t="shared" si="12"/>
        <v>1583240</v>
      </c>
      <c r="O31" s="7">
        <f t="shared" si="12"/>
        <v>10200</v>
      </c>
      <c r="P31" s="7">
        <f t="shared" si="12"/>
        <v>2130</v>
      </c>
      <c r="Q31" s="7">
        <f t="shared" si="12"/>
        <v>1595570</v>
      </c>
      <c r="R31" s="7">
        <f t="shared" si="12"/>
        <v>4322</v>
      </c>
      <c r="S31" s="7">
        <f t="shared" si="12"/>
        <v>874600</v>
      </c>
      <c r="T31" s="7">
        <f t="shared" si="12"/>
        <v>9539</v>
      </c>
      <c r="U31" s="7">
        <f t="shared" si="12"/>
        <v>720970</v>
      </c>
    </row>
    <row r="32" spans="1:21" ht="14.25" customHeight="1">
      <c r="A32" s="31"/>
      <c r="B32" s="31"/>
      <c r="C32" s="31"/>
      <c r="D32" s="31"/>
      <c r="E32" s="31"/>
      <c r="F32" s="31"/>
      <c r="G32" s="31"/>
      <c r="H32" s="31"/>
      <c r="I32" s="31"/>
      <c r="J32" s="31"/>
    </row>
    <row r="33" spans="9:21" ht="14.25">
      <c r="I33" s="6"/>
      <c r="S33" s="19">
        <f>D31+F31+H31</f>
        <v>864400</v>
      </c>
      <c r="U33" s="19">
        <f>J31+L31</f>
        <v>718840</v>
      </c>
    </row>
    <row r="34" spans="9:21" ht="14.25">
      <c r="I34" s="6"/>
    </row>
    <row r="35" spans="9:21" ht="14.25">
      <c r="I35" s="6"/>
    </row>
    <row r="36" spans="9:21" ht="14.25">
      <c r="I36" s="6"/>
    </row>
    <row r="37" spans="9:21" ht="14.25">
      <c r="I37" s="6"/>
    </row>
    <row r="38" spans="9:21" ht="14.25">
      <c r="I38" s="6"/>
    </row>
    <row r="39" spans="9:21" ht="14.25">
      <c r="I39" s="6"/>
    </row>
    <row r="40" spans="9:21" ht="14.25">
      <c r="I40" s="6"/>
    </row>
    <row r="41" spans="9:21" ht="14.25">
      <c r="I41" s="6"/>
    </row>
    <row r="42" spans="9:21" ht="14.25">
      <c r="I42" s="6"/>
    </row>
    <row r="43" spans="9:21" ht="14.25">
      <c r="I43" s="6"/>
    </row>
    <row r="44" spans="9:21" ht="14.25">
      <c r="I44" s="6"/>
    </row>
    <row r="45" spans="9:21" ht="14.25">
      <c r="I45" s="6"/>
    </row>
    <row r="46" spans="9:21" ht="14.25">
      <c r="I46" s="6"/>
    </row>
    <row r="47" spans="9:21" ht="14.25">
      <c r="I47" s="6"/>
    </row>
    <row r="48" spans="9:21" ht="14.25">
      <c r="I48" s="6"/>
    </row>
    <row r="49" spans="9:9" ht="14.25">
      <c r="I49" s="6"/>
    </row>
    <row r="50" spans="9:9" ht="14.25">
      <c r="I50" s="6"/>
    </row>
    <row r="51" spans="9:9" ht="14.25">
      <c r="I51" s="6"/>
    </row>
    <row r="52" spans="9:9" ht="14.25">
      <c r="I52" s="6"/>
    </row>
    <row r="53" spans="9:9" ht="14.25">
      <c r="I53" s="6"/>
    </row>
    <row r="54" spans="9:9" ht="14.25">
      <c r="I54" s="6"/>
    </row>
    <row r="55" spans="9:9" ht="14.25">
      <c r="I55" s="6"/>
    </row>
    <row r="56" spans="9:9" ht="14.25">
      <c r="I56" s="6"/>
    </row>
    <row r="57" spans="9:9">
      <c r="I57" s="21"/>
    </row>
    <row r="58" spans="9:9">
      <c r="I58" s="21"/>
    </row>
    <row r="59" spans="9:9">
      <c r="I59" s="21"/>
    </row>
  </sheetData>
  <sortState ref="A5:U30">
    <sortCondition ref="A5:A30"/>
  </sortState>
  <mergeCells count="18">
    <mergeCell ref="A32:J32"/>
    <mergeCell ref="A31:B31"/>
    <mergeCell ref="M3:M4"/>
    <mergeCell ref="N3:N4"/>
    <mergeCell ref="K3:L3"/>
    <mergeCell ref="A3:A4"/>
    <mergeCell ref="B3:B4"/>
    <mergeCell ref="C3:D3"/>
    <mergeCell ref="E3:F3"/>
    <mergeCell ref="G3:H3"/>
    <mergeCell ref="R2:U2"/>
    <mergeCell ref="A1:U1"/>
    <mergeCell ref="Q3:Q4"/>
    <mergeCell ref="O2:Q2"/>
    <mergeCell ref="R3:S3"/>
    <mergeCell ref="T3:U3"/>
    <mergeCell ref="O3:P3"/>
    <mergeCell ref="I3:J3"/>
  </mergeCells>
  <phoneticPr fontId="1" type="noConversion"/>
  <printOptions horizontalCentered="1" verticalCentered="1"/>
  <pageMargins left="0" right="0" top="0" bottom="0" header="0.51181102362204722" footer="0"/>
  <pageSetup paperSize="9" scale="84" fitToWidth="2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汇总表</vt:lpstr>
      <vt:lpstr>汇总表!Print_Area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2018-01-17T00:16:40Z</cp:lastPrinted>
  <dcterms:created xsi:type="dcterms:W3CDTF">2006-09-13T11:21:51Z</dcterms:created>
  <dcterms:modified xsi:type="dcterms:W3CDTF">2020-03-05T08:36:12Z</dcterms:modified>
</cp:coreProperties>
</file>