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935" tabRatio="509"/>
  </bookViews>
  <sheets>
    <sheet name="汇总表" sheetId="1" r:id="rId1"/>
  </sheets>
  <definedNames>
    <definedName name="_xlnm.Print_Area" localSheetId="0">汇总表!$A$1:$U$31</definedName>
  </definedNames>
  <calcPr calcId="144525"/>
</workbook>
</file>

<file path=xl/sharedStrings.xml><?xml version="1.0" encoding="utf-8"?>
<sst xmlns="http://schemas.openxmlformats.org/spreadsheetml/2006/main" count="45">
  <si>
    <t>2021年9月份福清市困难残疾人生活补贴和重度残疾人护理补贴经费汇总表</t>
  </si>
  <si>
    <t xml:space="preserve">制表单位：福清市民政局                                                                                            </t>
  </si>
  <si>
    <t>单位：人/元</t>
  </si>
  <si>
    <t>序号</t>
  </si>
  <si>
    <t>镇(街)</t>
  </si>
  <si>
    <t>低保户</t>
  </si>
  <si>
    <t>60周岁</t>
  </si>
  <si>
    <t>低保边缘户</t>
  </si>
  <si>
    <t>一级护理</t>
  </si>
  <si>
    <t>二级护理</t>
  </si>
  <si>
    <t>合计人数</t>
  </si>
  <si>
    <t>合计
金额</t>
  </si>
  <si>
    <t>补发金额</t>
  </si>
  <si>
    <t>实发金额</t>
  </si>
  <si>
    <t>生活</t>
  </si>
  <si>
    <t>护理</t>
  </si>
  <si>
    <t>人数</t>
  </si>
  <si>
    <t>金额</t>
  </si>
  <si>
    <t>玉屏街道</t>
  </si>
  <si>
    <t>龙山街道</t>
  </si>
  <si>
    <t>龙江街道</t>
  </si>
  <si>
    <t>音西街道</t>
  </si>
  <si>
    <t>阳下街道</t>
  </si>
  <si>
    <t>宏路街道</t>
  </si>
  <si>
    <t>石竹街道</t>
  </si>
  <si>
    <t>海口镇</t>
  </si>
  <si>
    <t>城头镇</t>
  </si>
  <si>
    <t>南岭镇</t>
  </si>
  <si>
    <t>龙田镇</t>
  </si>
  <si>
    <t>江镜镇</t>
  </si>
  <si>
    <t>港头镇</t>
  </si>
  <si>
    <t>高山镇</t>
  </si>
  <si>
    <t>沙埔镇</t>
  </si>
  <si>
    <t>三山镇</t>
  </si>
  <si>
    <t>东瀚镇</t>
  </si>
  <si>
    <t>渔溪镇</t>
  </si>
  <si>
    <t>上迳镇</t>
  </si>
  <si>
    <t>新厝镇</t>
  </si>
  <si>
    <t>江阴镇</t>
  </si>
  <si>
    <t>东张镇</t>
  </si>
  <si>
    <t>镜洋镇</t>
  </si>
  <si>
    <t>一都镇</t>
  </si>
  <si>
    <t>东阁农场</t>
  </si>
  <si>
    <t>江镜农场</t>
  </si>
  <si>
    <t>合计</t>
  </si>
</sst>
</file>

<file path=xl/styles.xml><?xml version="1.0" encoding="utf-8"?>
<styleSheet xmlns="http://schemas.openxmlformats.org/spreadsheetml/2006/main">
  <numFmts count="5">
    <numFmt numFmtId="176" formatCode="_-&quot;￥&quot;* #,##0.00_-;\-&quot;￥&quot;* #,##0.00_-;_-&quot;￥&quot;* &quot;-&quot;??_-;_-@_-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8"/>
      <name val="宋体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5" borderId="9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6" fillId="28" borderId="13" applyNumberFormat="0" applyAlignment="0" applyProtection="0">
      <alignment vertical="center"/>
    </xf>
    <xf numFmtId="0" fontId="27" fillId="28" borderId="10" applyNumberFormat="0" applyAlignment="0" applyProtection="0">
      <alignment vertical="center"/>
    </xf>
    <xf numFmtId="0" fontId="28" fillId="29" borderId="14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176" fontId="2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56" applyFont="1" applyBorder="1" applyAlignment="1">
      <alignment vertical="center"/>
    </xf>
    <xf numFmtId="0" fontId="6" fillId="2" borderId="1" xfId="56" applyFont="1" applyFill="1" applyBorder="1" applyAlignment="1">
      <alignment vertical="center"/>
    </xf>
    <xf numFmtId="0" fontId="7" fillId="0" borderId="2" xfId="56" applyFont="1" applyBorder="1" applyAlignment="1">
      <alignment horizontal="center" vertical="center"/>
    </xf>
    <xf numFmtId="0" fontId="7" fillId="0" borderId="3" xfId="56" applyFont="1" applyBorder="1" applyAlignment="1">
      <alignment horizontal="center" vertical="center" wrapText="1"/>
    </xf>
    <xf numFmtId="0" fontId="7" fillId="0" borderId="4" xfId="56" applyFont="1" applyBorder="1" applyAlignment="1">
      <alignment horizontal="center" vertical="center"/>
    </xf>
    <xf numFmtId="0" fontId="7" fillId="2" borderId="3" xfId="56" applyFont="1" applyFill="1" applyBorder="1" applyAlignment="1">
      <alignment horizontal="center" vertical="center" wrapText="1"/>
    </xf>
    <xf numFmtId="0" fontId="7" fillId="0" borderId="3" xfId="56" applyFont="1" applyBorder="1" applyAlignment="1">
      <alignment horizontal="center" vertical="center"/>
    </xf>
    <xf numFmtId="0" fontId="8" fillId="0" borderId="4" xfId="56" applyFont="1" applyBorder="1" applyAlignment="1">
      <alignment horizontal="center" vertical="center"/>
    </xf>
    <xf numFmtId="0" fontId="8" fillId="2" borderId="3" xfId="56" applyFont="1" applyFill="1" applyBorder="1" applyAlignment="1">
      <alignment horizontal="center"/>
    </xf>
    <xf numFmtId="0" fontId="8" fillId="0" borderId="3" xfId="56" applyFont="1" applyBorder="1" applyAlignment="1">
      <alignment horizontal="center"/>
    </xf>
    <xf numFmtId="0" fontId="8" fillId="0" borderId="3" xfId="56" applyFont="1" applyBorder="1" applyAlignment="1">
      <alignment horizontal="center" vertical="center"/>
    </xf>
    <xf numFmtId="0" fontId="8" fillId="0" borderId="3" xfId="56" applyFont="1" applyFill="1" applyBorder="1" applyAlignment="1">
      <alignment horizontal="center" vertical="center"/>
    </xf>
    <xf numFmtId="0" fontId="8" fillId="0" borderId="5" xfId="56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6" xfId="56" applyFont="1" applyBorder="1" applyAlignment="1">
      <alignment horizontal="center" vertical="center" wrapText="1"/>
    </xf>
    <xf numFmtId="0" fontId="7" fillId="0" borderId="5" xfId="56" applyFont="1" applyBorder="1" applyAlignment="1">
      <alignment horizontal="center" vertical="center" wrapText="1"/>
    </xf>
    <xf numFmtId="0" fontId="7" fillId="0" borderId="2" xfId="56" applyFont="1" applyBorder="1" applyAlignment="1">
      <alignment horizontal="center" vertical="center" wrapText="1"/>
    </xf>
    <xf numFmtId="0" fontId="7" fillId="0" borderId="2" xfId="56" applyFont="1" applyFill="1" applyBorder="1" applyAlignment="1">
      <alignment horizontal="center" vertical="center" wrapText="1"/>
    </xf>
    <xf numFmtId="0" fontId="7" fillId="0" borderId="6" xfId="56" applyFont="1" applyFill="1" applyBorder="1" applyAlignment="1">
      <alignment horizontal="center" vertical="center" wrapText="1"/>
    </xf>
    <xf numFmtId="0" fontId="7" fillId="0" borderId="7" xfId="56" applyFont="1" applyFill="1" applyBorder="1" applyAlignment="1">
      <alignment horizontal="center" vertical="center" wrapText="1"/>
    </xf>
    <xf numFmtId="0" fontId="7" fillId="0" borderId="4" xfId="56" applyFont="1" applyBorder="1" applyAlignment="1">
      <alignment horizontal="center" vertical="center" wrapText="1"/>
    </xf>
    <xf numFmtId="0" fontId="7" fillId="0" borderId="4" xfId="56" applyFont="1" applyFill="1" applyBorder="1" applyAlignment="1">
      <alignment horizontal="center" vertical="center" wrapText="1"/>
    </xf>
    <xf numFmtId="0" fontId="7" fillId="0" borderId="3" xfId="56" applyFont="1" applyFill="1" applyBorder="1" applyAlignment="1">
      <alignment horizontal="center" vertical="center" wrapText="1"/>
    </xf>
    <xf numFmtId="0" fontId="7" fillId="0" borderId="3" xfId="56" applyFont="1" applyFill="1" applyBorder="1" applyAlignment="1">
      <alignment vertical="center" wrapText="1"/>
    </xf>
    <xf numFmtId="0" fontId="9" fillId="0" borderId="0" xfId="0" applyFont="1" applyFill="1" applyAlignment="1">
      <alignment horizontal="left" vertical="center"/>
    </xf>
    <xf numFmtId="0" fontId="10" fillId="2" borderId="0" xfId="56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2" borderId="0" xfId="56" applyFont="1" applyFill="1" applyBorder="1" applyAlignment="1">
      <alignment horizont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常规 7" xfId="55"/>
    <cellStyle name="常规_Sheet1" xfId="56"/>
    <cellStyle name="货币 2" xfId="57"/>
  </cellStyles>
  <tableStyles count="0" defaultTableStyle="TableStyleMedium9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57"/>
  <sheetViews>
    <sheetView tabSelected="1" topLeftCell="A7" workbookViewId="0">
      <selection activeCell="P41" sqref="P41"/>
    </sheetView>
  </sheetViews>
  <sheetFormatPr defaultColWidth="9" defaultRowHeight="14.4"/>
  <cols>
    <col min="1" max="1" width="5.11111111111111" style="4" customWidth="1"/>
    <col min="2" max="2" width="10.1111111111111" style="4" customWidth="1"/>
    <col min="3" max="3" width="5.87962962962963" style="5" customWidth="1"/>
    <col min="4" max="4" width="9.55555555555556" style="4" customWidth="1"/>
    <col min="5" max="5" width="6.25" style="5" customWidth="1"/>
    <col min="6" max="6" width="7.5" style="4" customWidth="1"/>
    <col min="7" max="7" width="6" style="4" customWidth="1"/>
    <col min="8" max="8" width="7.5" style="4" customWidth="1"/>
    <col min="9" max="9" width="6.87962962962963" style="5" customWidth="1"/>
    <col min="10" max="10" width="7.5" style="4" customWidth="1"/>
    <col min="11" max="11" width="5.62962962962963" style="5" customWidth="1"/>
    <col min="12" max="12" width="7.5" style="4" customWidth="1"/>
    <col min="13" max="14" width="8.5" style="4" customWidth="1"/>
    <col min="15" max="15" width="7.37962962962963" style="4" customWidth="1"/>
    <col min="16" max="16" width="6.75" style="4" customWidth="1"/>
    <col min="17" max="17" width="9.87962962962963" style="4" customWidth="1"/>
    <col min="18" max="18" width="7" style="6" customWidth="1"/>
    <col min="19" max="19" width="8.5" style="4" customWidth="1"/>
    <col min="20" max="20" width="8.37962962962963" style="4" customWidth="1"/>
    <col min="21" max="21" width="9.55555555555556" style="4" customWidth="1"/>
    <col min="22" max="16384" width="9" style="4"/>
  </cols>
  <sheetData>
    <row r="1" s="1" customFormat="1" ht="36.75" customHeight="1" spans="1:2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="2" customFormat="1" ht="17.4" spans="1:21">
      <c r="A2" s="8" t="s">
        <v>1</v>
      </c>
      <c r="B2" s="8"/>
      <c r="C2" s="9"/>
      <c r="D2" s="8"/>
      <c r="E2" s="9"/>
      <c r="F2" s="8"/>
      <c r="G2" s="8"/>
      <c r="H2" s="8"/>
      <c r="I2" s="9"/>
      <c r="J2" s="8"/>
      <c r="K2" s="9"/>
      <c r="L2" s="8"/>
      <c r="M2" s="8"/>
      <c r="N2" s="8"/>
      <c r="O2" s="8"/>
      <c r="P2" s="8"/>
      <c r="Q2" s="8"/>
      <c r="R2" s="8" t="s">
        <v>2</v>
      </c>
      <c r="S2" s="8"/>
      <c r="T2" s="8"/>
      <c r="U2" s="8"/>
    </row>
    <row r="3" s="3" customFormat="1" ht="37.5" customHeight="1" spans="1:21">
      <c r="A3" s="10" t="s">
        <v>3</v>
      </c>
      <c r="B3" s="10" t="s">
        <v>4</v>
      </c>
      <c r="C3" s="11" t="s">
        <v>5</v>
      </c>
      <c r="D3" s="11"/>
      <c r="E3" s="11" t="s">
        <v>6</v>
      </c>
      <c r="F3" s="11"/>
      <c r="G3" s="11" t="s">
        <v>7</v>
      </c>
      <c r="H3" s="11"/>
      <c r="I3" s="22" t="s">
        <v>8</v>
      </c>
      <c r="J3" s="23"/>
      <c r="K3" s="22" t="s">
        <v>9</v>
      </c>
      <c r="L3" s="23"/>
      <c r="M3" s="24" t="s">
        <v>10</v>
      </c>
      <c r="N3" s="25" t="s">
        <v>11</v>
      </c>
      <c r="O3" s="26" t="s">
        <v>12</v>
      </c>
      <c r="P3" s="27"/>
      <c r="Q3" s="35" t="s">
        <v>13</v>
      </c>
      <c r="R3" s="30" t="s">
        <v>14</v>
      </c>
      <c r="S3" s="30"/>
      <c r="T3" s="30" t="s">
        <v>15</v>
      </c>
      <c r="U3" s="30"/>
    </row>
    <row r="4" s="3" customFormat="1" ht="17.4" spans="1:21">
      <c r="A4" s="12"/>
      <c r="B4" s="12"/>
      <c r="C4" s="13" t="s">
        <v>16</v>
      </c>
      <c r="D4" s="14" t="s">
        <v>17</v>
      </c>
      <c r="E4" s="13" t="s">
        <v>16</v>
      </c>
      <c r="F4" s="14" t="s">
        <v>17</v>
      </c>
      <c r="G4" s="11" t="s">
        <v>16</v>
      </c>
      <c r="H4" s="14" t="s">
        <v>17</v>
      </c>
      <c r="I4" s="13" t="s">
        <v>16</v>
      </c>
      <c r="J4" s="14" t="s">
        <v>17</v>
      </c>
      <c r="K4" s="13" t="s">
        <v>16</v>
      </c>
      <c r="L4" s="14" t="s">
        <v>17</v>
      </c>
      <c r="M4" s="28"/>
      <c r="N4" s="29"/>
      <c r="O4" s="30" t="s">
        <v>14</v>
      </c>
      <c r="P4" s="31" t="s">
        <v>15</v>
      </c>
      <c r="Q4" s="35"/>
      <c r="R4" s="13" t="s">
        <v>16</v>
      </c>
      <c r="S4" s="14" t="s">
        <v>17</v>
      </c>
      <c r="T4" s="13" t="s">
        <v>16</v>
      </c>
      <c r="U4" s="14" t="s">
        <v>17</v>
      </c>
    </row>
    <row r="5" s="3" customFormat="1" ht="17.4" spans="1:21">
      <c r="A5" s="15">
        <v>1</v>
      </c>
      <c r="B5" s="15" t="s">
        <v>18</v>
      </c>
      <c r="C5" s="16">
        <v>183</v>
      </c>
      <c r="D5" s="17">
        <f t="shared" ref="D5:H5" si="0">C5*230</f>
        <v>42090</v>
      </c>
      <c r="E5" s="16">
        <v>43</v>
      </c>
      <c r="F5" s="17">
        <f t="shared" si="0"/>
        <v>9890</v>
      </c>
      <c r="G5" s="17">
        <v>2</v>
      </c>
      <c r="H5" s="17">
        <f t="shared" si="0"/>
        <v>460</v>
      </c>
      <c r="I5" s="16">
        <v>151</v>
      </c>
      <c r="J5" s="17">
        <f t="shared" ref="J5:J30" si="1">I5*115</f>
        <v>17365</v>
      </c>
      <c r="K5" s="16">
        <v>284</v>
      </c>
      <c r="L5" s="17">
        <f t="shared" ref="L5:L30" si="2">K5*85</f>
        <v>24140</v>
      </c>
      <c r="M5" s="17">
        <f t="shared" ref="M5:M30" si="3">C5+E5+G5+I5+K5</f>
        <v>663</v>
      </c>
      <c r="N5" s="17">
        <f t="shared" ref="N5:N30" si="4">D5+F5+H5+J5+L5</f>
        <v>93945</v>
      </c>
      <c r="O5" s="17">
        <v>230</v>
      </c>
      <c r="P5" s="17">
        <v>285</v>
      </c>
      <c r="Q5" s="36">
        <f t="shared" ref="Q5:Q30" si="5">N5+O5+P5</f>
        <v>94460</v>
      </c>
      <c r="R5" s="36">
        <f t="shared" ref="R5:R30" si="6">C5+E5+G5</f>
        <v>228</v>
      </c>
      <c r="S5" s="36">
        <f t="shared" ref="S5:S30" si="7">D5+F5+H5+O5</f>
        <v>52670</v>
      </c>
      <c r="T5" s="36">
        <f t="shared" ref="T5:T30" si="8">I5+K5</f>
        <v>435</v>
      </c>
      <c r="U5" s="36">
        <f t="shared" ref="U5:U30" si="9">J5+L5+P5</f>
        <v>41790</v>
      </c>
    </row>
    <row r="6" s="3" customFormat="1" ht="17.4" spans="1:21">
      <c r="A6" s="18">
        <v>2</v>
      </c>
      <c r="B6" s="18" t="s">
        <v>19</v>
      </c>
      <c r="C6" s="16">
        <v>266</v>
      </c>
      <c r="D6" s="17">
        <f t="shared" ref="D6:H6" si="10">C6*230</f>
        <v>61180</v>
      </c>
      <c r="E6" s="16">
        <v>76</v>
      </c>
      <c r="F6" s="17">
        <f t="shared" si="10"/>
        <v>17480</v>
      </c>
      <c r="G6" s="17">
        <v>2</v>
      </c>
      <c r="H6" s="17">
        <f t="shared" si="10"/>
        <v>460</v>
      </c>
      <c r="I6" s="16">
        <v>153</v>
      </c>
      <c r="J6" s="17">
        <f t="shared" si="1"/>
        <v>17595</v>
      </c>
      <c r="K6" s="16">
        <v>304</v>
      </c>
      <c r="L6" s="17">
        <f t="shared" si="2"/>
        <v>25840</v>
      </c>
      <c r="M6" s="17">
        <f t="shared" si="3"/>
        <v>801</v>
      </c>
      <c r="N6" s="17">
        <f t="shared" si="4"/>
        <v>122555</v>
      </c>
      <c r="O6" s="17">
        <v>1380</v>
      </c>
      <c r="P6" s="17">
        <v>170</v>
      </c>
      <c r="Q6" s="36">
        <f t="shared" si="5"/>
        <v>124105</v>
      </c>
      <c r="R6" s="36">
        <f t="shared" si="6"/>
        <v>344</v>
      </c>
      <c r="S6" s="36">
        <f t="shared" si="7"/>
        <v>80500</v>
      </c>
      <c r="T6" s="36">
        <f t="shared" si="8"/>
        <v>457</v>
      </c>
      <c r="U6" s="36">
        <f t="shared" si="9"/>
        <v>43605</v>
      </c>
    </row>
    <row r="7" s="3" customFormat="1" ht="17.4" spans="1:21">
      <c r="A7" s="15">
        <v>3</v>
      </c>
      <c r="B7" s="18" t="s">
        <v>20</v>
      </c>
      <c r="C7" s="16">
        <v>120</v>
      </c>
      <c r="D7" s="17">
        <f t="shared" ref="D7:H7" si="11">C7*230</f>
        <v>27600</v>
      </c>
      <c r="E7" s="16">
        <v>74</v>
      </c>
      <c r="F7" s="17">
        <f t="shared" si="11"/>
        <v>17020</v>
      </c>
      <c r="G7" s="17">
        <v>1</v>
      </c>
      <c r="H7" s="17">
        <f t="shared" si="11"/>
        <v>230</v>
      </c>
      <c r="I7" s="16">
        <v>85</v>
      </c>
      <c r="J7" s="17">
        <f t="shared" si="1"/>
        <v>9775</v>
      </c>
      <c r="K7" s="16">
        <v>200</v>
      </c>
      <c r="L7" s="17">
        <f t="shared" si="2"/>
        <v>17000</v>
      </c>
      <c r="M7" s="17">
        <f t="shared" si="3"/>
        <v>480</v>
      </c>
      <c r="N7" s="17">
        <f t="shared" si="4"/>
        <v>71625</v>
      </c>
      <c r="O7" s="17">
        <v>460</v>
      </c>
      <c r="P7" s="17">
        <v>200</v>
      </c>
      <c r="Q7" s="36">
        <f t="shared" si="5"/>
        <v>72285</v>
      </c>
      <c r="R7" s="36">
        <f t="shared" si="6"/>
        <v>195</v>
      </c>
      <c r="S7" s="36">
        <f t="shared" si="7"/>
        <v>45310</v>
      </c>
      <c r="T7" s="36">
        <f t="shared" si="8"/>
        <v>285</v>
      </c>
      <c r="U7" s="36">
        <f t="shared" si="9"/>
        <v>26975</v>
      </c>
    </row>
    <row r="8" s="3" customFormat="1" ht="17.4" spans="1:21">
      <c r="A8" s="18">
        <v>4</v>
      </c>
      <c r="B8" s="18" t="s">
        <v>21</v>
      </c>
      <c r="C8" s="16">
        <v>108</v>
      </c>
      <c r="D8" s="17">
        <f t="shared" ref="D8:H8" si="12">C8*230</f>
        <v>24840</v>
      </c>
      <c r="E8" s="16">
        <v>43</v>
      </c>
      <c r="F8" s="17">
        <f t="shared" si="12"/>
        <v>9890</v>
      </c>
      <c r="G8" s="17">
        <v>0</v>
      </c>
      <c r="H8" s="17">
        <f t="shared" si="12"/>
        <v>0</v>
      </c>
      <c r="I8" s="16">
        <v>90</v>
      </c>
      <c r="J8" s="17">
        <f t="shared" si="1"/>
        <v>10350</v>
      </c>
      <c r="K8" s="16">
        <v>202</v>
      </c>
      <c r="L8" s="17">
        <f t="shared" si="2"/>
        <v>17170</v>
      </c>
      <c r="M8" s="17">
        <f t="shared" si="3"/>
        <v>443</v>
      </c>
      <c r="N8" s="17">
        <f t="shared" si="4"/>
        <v>62250</v>
      </c>
      <c r="O8" s="17">
        <v>230</v>
      </c>
      <c r="P8" s="17">
        <v>115</v>
      </c>
      <c r="Q8" s="36">
        <f t="shared" si="5"/>
        <v>62595</v>
      </c>
      <c r="R8" s="36">
        <f t="shared" si="6"/>
        <v>151</v>
      </c>
      <c r="S8" s="36">
        <f t="shared" si="7"/>
        <v>34960</v>
      </c>
      <c r="T8" s="36">
        <f t="shared" si="8"/>
        <v>292</v>
      </c>
      <c r="U8" s="36">
        <f t="shared" si="9"/>
        <v>27635</v>
      </c>
    </row>
    <row r="9" s="3" customFormat="1" ht="17.4" spans="1:21">
      <c r="A9" s="15">
        <v>5</v>
      </c>
      <c r="B9" s="18" t="s">
        <v>22</v>
      </c>
      <c r="C9" s="16">
        <v>174</v>
      </c>
      <c r="D9" s="17">
        <f t="shared" ref="D9:H9" si="13">C9*230</f>
        <v>40020</v>
      </c>
      <c r="E9" s="16">
        <v>37</v>
      </c>
      <c r="F9" s="17">
        <f t="shared" si="13"/>
        <v>8510</v>
      </c>
      <c r="G9" s="17">
        <v>3</v>
      </c>
      <c r="H9" s="17">
        <f t="shared" si="13"/>
        <v>690</v>
      </c>
      <c r="I9" s="16">
        <v>82</v>
      </c>
      <c r="J9" s="17">
        <f t="shared" si="1"/>
        <v>9430</v>
      </c>
      <c r="K9" s="16">
        <v>231</v>
      </c>
      <c r="L9" s="17">
        <f t="shared" si="2"/>
        <v>19635</v>
      </c>
      <c r="M9" s="17">
        <f t="shared" si="3"/>
        <v>527</v>
      </c>
      <c r="N9" s="17">
        <f t="shared" si="4"/>
        <v>78285</v>
      </c>
      <c r="O9" s="17">
        <v>460</v>
      </c>
      <c r="P9" s="17">
        <v>255</v>
      </c>
      <c r="Q9" s="36">
        <f t="shared" si="5"/>
        <v>79000</v>
      </c>
      <c r="R9" s="36">
        <f t="shared" si="6"/>
        <v>214</v>
      </c>
      <c r="S9" s="36">
        <f t="shared" si="7"/>
        <v>49680</v>
      </c>
      <c r="T9" s="36">
        <f t="shared" si="8"/>
        <v>313</v>
      </c>
      <c r="U9" s="36">
        <f t="shared" si="9"/>
        <v>29320</v>
      </c>
    </row>
    <row r="10" s="3" customFormat="1" ht="17.4" spans="1:21">
      <c r="A10" s="18">
        <v>6</v>
      </c>
      <c r="B10" s="18" t="s">
        <v>23</v>
      </c>
      <c r="C10" s="16">
        <v>139</v>
      </c>
      <c r="D10" s="17">
        <f t="shared" ref="D10:H10" si="14">C10*230</f>
        <v>31970</v>
      </c>
      <c r="E10" s="16">
        <v>42</v>
      </c>
      <c r="F10" s="17">
        <f t="shared" si="14"/>
        <v>9660</v>
      </c>
      <c r="G10" s="17">
        <v>0</v>
      </c>
      <c r="H10" s="17">
        <f t="shared" si="14"/>
        <v>0</v>
      </c>
      <c r="I10" s="16">
        <v>83</v>
      </c>
      <c r="J10" s="17">
        <f t="shared" si="1"/>
        <v>9545</v>
      </c>
      <c r="K10" s="16">
        <v>175</v>
      </c>
      <c r="L10" s="17">
        <f t="shared" si="2"/>
        <v>14875</v>
      </c>
      <c r="M10" s="17">
        <f t="shared" si="3"/>
        <v>439</v>
      </c>
      <c r="N10" s="17">
        <f t="shared" si="4"/>
        <v>66050</v>
      </c>
      <c r="O10" s="17">
        <v>460</v>
      </c>
      <c r="P10" s="17">
        <v>230</v>
      </c>
      <c r="Q10" s="36">
        <f t="shared" si="5"/>
        <v>66740</v>
      </c>
      <c r="R10" s="36">
        <f t="shared" si="6"/>
        <v>181</v>
      </c>
      <c r="S10" s="36">
        <f t="shared" si="7"/>
        <v>42090</v>
      </c>
      <c r="T10" s="36">
        <f t="shared" si="8"/>
        <v>258</v>
      </c>
      <c r="U10" s="36">
        <f t="shared" si="9"/>
        <v>24650</v>
      </c>
    </row>
    <row r="11" s="3" customFormat="1" ht="17.4" spans="1:21">
      <c r="A11" s="15">
        <v>7</v>
      </c>
      <c r="B11" s="18" t="s">
        <v>24</v>
      </c>
      <c r="C11" s="16">
        <v>70</v>
      </c>
      <c r="D11" s="17">
        <f t="shared" ref="D11:H11" si="15">C11*230</f>
        <v>16100</v>
      </c>
      <c r="E11" s="16">
        <v>20</v>
      </c>
      <c r="F11" s="17">
        <f t="shared" si="15"/>
        <v>4600</v>
      </c>
      <c r="G11" s="17">
        <v>0</v>
      </c>
      <c r="H11" s="17">
        <f t="shared" si="15"/>
        <v>0</v>
      </c>
      <c r="I11" s="16">
        <v>45</v>
      </c>
      <c r="J11" s="17">
        <f t="shared" si="1"/>
        <v>5175</v>
      </c>
      <c r="K11" s="16">
        <v>75</v>
      </c>
      <c r="L11" s="17">
        <f t="shared" si="2"/>
        <v>6375</v>
      </c>
      <c r="M11" s="17">
        <f t="shared" si="3"/>
        <v>210</v>
      </c>
      <c r="N11" s="17">
        <f t="shared" si="4"/>
        <v>32250</v>
      </c>
      <c r="O11" s="17">
        <v>0</v>
      </c>
      <c r="P11" s="17">
        <v>85</v>
      </c>
      <c r="Q11" s="36">
        <f t="shared" si="5"/>
        <v>32335</v>
      </c>
      <c r="R11" s="36">
        <f t="shared" si="6"/>
        <v>90</v>
      </c>
      <c r="S11" s="36">
        <f t="shared" si="7"/>
        <v>20700</v>
      </c>
      <c r="T11" s="36">
        <f t="shared" si="8"/>
        <v>120</v>
      </c>
      <c r="U11" s="36">
        <f t="shared" si="9"/>
        <v>11635</v>
      </c>
    </row>
    <row r="12" s="3" customFormat="1" ht="17.4" spans="1:21">
      <c r="A12" s="18">
        <v>8</v>
      </c>
      <c r="B12" s="18" t="s">
        <v>25</v>
      </c>
      <c r="C12" s="16">
        <v>349</v>
      </c>
      <c r="D12" s="17">
        <f t="shared" ref="D12:H12" si="16">C12*230</f>
        <v>80270</v>
      </c>
      <c r="E12" s="16">
        <v>84</v>
      </c>
      <c r="F12" s="17">
        <f t="shared" si="16"/>
        <v>19320</v>
      </c>
      <c r="G12" s="17">
        <v>0</v>
      </c>
      <c r="H12" s="17">
        <f t="shared" si="16"/>
        <v>0</v>
      </c>
      <c r="I12" s="16">
        <v>168</v>
      </c>
      <c r="J12" s="17">
        <f t="shared" si="1"/>
        <v>19320</v>
      </c>
      <c r="K12" s="16">
        <v>417</v>
      </c>
      <c r="L12" s="17">
        <f t="shared" si="2"/>
        <v>35445</v>
      </c>
      <c r="M12" s="17">
        <f t="shared" si="3"/>
        <v>1018</v>
      </c>
      <c r="N12" s="17">
        <f t="shared" si="4"/>
        <v>154355</v>
      </c>
      <c r="O12" s="17">
        <v>1150</v>
      </c>
      <c r="P12" s="17">
        <v>830</v>
      </c>
      <c r="Q12" s="36">
        <f t="shared" si="5"/>
        <v>156335</v>
      </c>
      <c r="R12" s="36">
        <f t="shared" si="6"/>
        <v>433</v>
      </c>
      <c r="S12" s="36">
        <f t="shared" si="7"/>
        <v>100740</v>
      </c>
      <c r="T12" s="36">
        <f t="shared" si="8"/>
        <v>585</v>
      </c>
      <c r="U12" s="36">
        <f t="shared" si="9"/>
        <v>55595</v>
      </c>
    </row>
    <row r="13" s="3" customFormat="1" ht="17.4" spans="1:21">
      <c r="A13" s="15">
        <v>9</v>
      </c>
      <c r="B13" s="18" t="s">
        <v>26</v>
      </c>
      <c r="C13" s="16">
        <v>261</v>
      </c>
      <c r="D13" s="17">
        <f t="shared" ref="D13:H13" si="17">C13*230</f>
        <v>60030</v>
      </c>
      <c r="E13" s="16">
        <v>133</v>
      </c>
      <c r="F13" s="17">
        <f t="shared" si="17"/>
        <v>30590</v>
      </c>
      <c r="G13" s="17">
        <v>0</v>
      </c>
      <c r="H13" s="17">
        <f t="shared" si="17"/>
        <v>0</v>
      </c>
      <c r="I13" s="16">
        <v>175</v>
      </c>
      <c r="J13" s="17">
        <f t="shared" si="1"/>
        <v>20125</v>
      </c>
      <c r="K13" s="16">
        <v>373</v>
      </c>
      <c r="L13" s="17">
        <f t="shared" si="2"/>
        <v>31705</v>
      </c>
      <c r="M13" s="17">
        <f t="shared" si="3"/>
        <v>942</v>
      </c>
      <c r="N13" s="17">
        <f t="shared" si="4"/>
        <v>142450</v>
      </c>
      <c r="O13" s="17">
        <v>2070</v>
      </c>
      <c r="P13" s="17">
        <v>455</v>
      </c>
      <c r="Q13" s="36">
        <f t="shared" si="5"/>
        <v>144975</v>
      </c>
      <c r="R13" s="36">
        <f t="shared" si="6"/>
        <v>394</v>
      </c>
      <c r="S13" s="36">
        <f t="shared" si="7"/>
        <v>92690</v>
      </c>
      <c r="T13" s="36">
        <f t="shared" si="8"/>
        <v>548</v>
      </c>
      <c r="U13" s="36">
        <f t="shared" si="9"/>
        <v>52285</v>
      </c>
    </row>
    <row r="14" s="3" customFormat="1" ht="17.4" spans="1:21">
      <c r="A14" s="18">
        <v>10</v>
      </c>
      <c r="B14" s="18" t="s">
        <v>27</v>
      </c>
      <c r="C14" s="16">
        <v>34</v>
      </c>
      <c r="D14" s="17">
        <f t="shared" ref="D14:H14" si="18">C14*230</f>
        <v>7820</v>
      </c>
      <c r="E14" s="16">
        <v>1</v>
      </c>
      <c r="F14" s="17">
        <f t="shared" si="18"/>
        <v>230</v>
      </c>
      <c r="G14" s="17">
        <v>0</v>
      </c>
      <c r="H14" s="17">
        <f t="shared" si="18"/>
        <v>0</v>
      </c>
      <c r="I14" s="16">
        <v>17</v>
      </c>
      <c r="J14" s="17">
        <f t="shared" si="1"/>
        <v>1955</v>
      </c>
      <c r="K14" s="16">
        <v>42</v>
      </c>
      <c r="L14" s="17">
        <f t="shared" si="2"/>
        <v>3570</v>
      </c>
      <c r="M14" s="17">
        <f t="shared" si="3"/>
        <v>94</v>
      </c>
      <c r="N14" s="17">
        <f t="shared" si="4"/>
        <v>13575</v>
      </c>
      <c r="O14" s="17">
        <v>230</v>
      </c>
      <c r="P14" s="17">
        <v>85</v>
      </c>
      <c r="Q14" s="36">
        <f t="shared" si="5"/>
        <v>13890</v>
      </c>
      <c r="R14" s="36">
        <f t="shared" si="6"/>
        <v>35</v>
      </c>
      <c r="S14" s="36">
        <f t="shared" si="7"/>
        <v>8280</v>
      </c>
      <c r="T14" s="36">
        <f t="shared" si="8"/>
        <v>59</v>
      </c>
      <c r="U14" s="36">
        <f t="shared" si="9"/>
        <v>5610</v>
      </c>
    </row>
    <row r="15" s="3" customFormat="1" ht="17.4" spans="1:21">
      <c r="A15" s="15">
        <v>11</v>
      </c>
      <c r="B15" s="18" t="s">
        <v>28</v>
      </c>
      <c r="C15" s="16">
        <v>488</v>
      </c>
      <c r="D15" s="17">
        <f t="shared" ref="D15:H15" si="19">C15*230</f>
        <v>112240</v>
      </c>
      <c r="E15" s="16">
        <v>139</v>
      </c>
      <c r="F15" s="17">
        <f t="shared" si="19"/>
        <v>31970</v>
      </c>
      <c r="G15" s="17">
        <v>0</v>
      </c>
      <c r="H15" s="17">
        <f t="shared" si="19"/>
        <v>0</v>
      </c>
      <c r="I15" s="16">
        <v>304</v>
      </c>
      <c r="J15" s="17">
        <f t="shared" si="1"/>
        <v>34960</v>
      </c>
      <c r="K15" s="16">
        <v>694</v>
      </c>
      <c r="L15" s="17">
        <f t="shared" si="2"/>
        <v>58990</v>
      </c>
      <c r="M15" s="17">
        <f t="shared" si="3"/>
        <v>1625</v>
      </c>
      <c r="N15" s="17">
        <f t="shared" si="4"/>
        <v>238160</v>
      </c>
      <c r="O15" s="16">
        <v>920</v>
      </c>
      <c r="P15" s="17">
        <v>1260</v>
      </c>
      <c r="Q15" s="36">
        <f t="shared" si="5"/>
        <v>240340</v>
      </c>
      <c r="R15" s="36">
        <f t="shared" si="6"/>
        <v>627</v>
      </c>
      <c r="S15" s="36">
        <f t="shared" si="7"/>
        <v>145130</v>
      </c>
      <c r="T15" s="36">
        <f t="shared" si="8"/>
        <v>998</v>
      </c>
      <c r="U15" s="36">
        <f t="shared" si="9"/>
        <v>95210</v>
      </c>
    </row>
    <row r="16" s="3" customFormat="1" ht="17.4" spans="1:21">
      <c r="A16" s="18">
        <v>12</v>
      </c>
      <c r="B16" s="18" t="s">
        <v>29</v>
      </c>
      <c r="C16" s="16">
        <v>345</v>
      </c>
      <c r="D16" s="17">
        <f t="shared" ref="D16:H16" si="20">C16*230</f>
        <v>79350</v>
      </c>
      <c r="E16" s="16">
        <v>57</v>
      </c>
      <c r="F16" s="17">
        <f t="shared" si="20"/>
        <v>13110</v>
      </c>
      <c r="G16" s="17">
        <v>0</v>
      </c>
      <c r="H16" s="17">
        <f t="shared" si="20"/>
        <v>0</v>
      </c>
      <c r="I16" s="16">
        <v>213</v>
      </c>
      <c r="J16" s="17">
        <f t="shared" si="1"/>
        <v>24495</v>
      </c>
      <c r="K16" s="16">
        <v>556</v>
      </c>
      <c r="L16" s="17">
        <f t="shared" si="2"/>
        <v>47260</v>
      </c>
      <c r="M16" s="17">
        <f t="shared" si="3"/>
        <v>1171</v>
      </c>
      <c r="N16" s="17">
        <f t="shared" si="4"/>
        <v>164215</v>
      </c>
      <c r="O16" s="17">
        <v>920</v>
      </c>
      <c r="P16" s="17">
        <v>715</v>
      </c>
      <c r="Q16" s="36">
        <f t="shared" si="5"/>
        <v>165850</v>
      </c>
      <c r="R16" s="36">
        <f t="shared" si="6"/>
        <v>402</v>
      </c>
      <c r="S16" s="36">
        <f t="shared" si="7"/>
        <v>93380</v>
      </c>
      <c r="T16" s="36">
        <f t="shared" si="8"/>
        <v>769</v>
      </c>
      <c r="U16" s="36">
        <f t="shared" si="9"/>
        <v>72470</v>
      </c>
    </row>
    <row r="17" s="3" customFormat="1" ht="17.4" spans="1:21">
      <c r="A17" s="15">
        <v>13</v>
      </c>
      <c r="B17" s="18" t="s">
        <v>30</v>
      </c>
      <c r="C17" s="16">
        <v>409</v>
      </c>
      <c r="D17" s="17">
        <f t="shared" ref="D17:H17" si="21">C17*230</f>
        <v>94070</v>
      </c>
      <c r="E17" s="16">
        <v>117</v>
      </c>
      <c r="F17" s="17">
        <f t="shared" si="21"/>
        <v>26910</v>
      </c>
      <c r="G17" s="17">
        <v>0</v>
      </c>
      <c r="H17" s="17">
        <f t="shared" si="21"/>
        <v>0</v>
      </c>
      <c r="I17" s="16">
        <v>213</v>
      </c>
      <c r="J17" s="17">
        <f t="shared" si="1"/>
        <v>24495</v>
      </c>
      <c r="K17" s="16">
        <v>518</v>
      </c>
      <c r="L17" s="17">
        <f t="shared" si="2"/>
        <v>44030</v>
      </c>
      <c r="M17" s="17">
        <f t="shared" si="3"/>
        <v>1257</v>
      </c>
      <c r="N17" s="17">
        <f t="shared" si="4"/>
        <v>189505</v>
      </c>
      <c r="O17" s="17">
        <v>1150</v>
      </c>
      <c r="P17" s="17">
        <v>285</v>
      </c>
      <c r="Q17" s="36">
        <f t="shared" si="5"/>
        <v>190940</v>
      </c>
      <c r="R17" s="36">
        <f t="shared" si="6"/>
        <v>526</v>
      </c>
      <c r="S17" s="36">
        <f t="shared" si="7"/>
        <v>122130</v>
      </c>
      <c r="T17" s="36">
        <f t="shared" si="8"/>
        <v>731</v>
      </c>
      <c r="U17" s="36">
        <f t="shared" si="9"/>
        <v>68810</v>
      </c>
    </row>
    <row r="18" s="3" customFormat="1" ht="17.4" spans="1:21">
      <c r="A18" s="18">
        <v>14</v>
      </c>
      <c r="B18" s="18" t="s">
        <v>31</v>
      </c>
      <c r="C18" s="16">
        <v>119</v>
      </c>
      <c r="D18" s="17">
        <f t="shared" ref="D18:H18" si="22">C18*230</f>
        <v>27370</v>
      </c>
      <c r="E18" s="16">
        <v>55</v>
      </c>
      <c r="F18" s="17">
        <f t="shared" si="22"/>
        <v>12650</v>
      </c>
      <c r="G18" s="17">
        <v>0</v>
      </c>
      <c r="H18" s="17">
        <f t="shared" si="22"/>
        <v>0</v>
      </c>
      <c r="I18" s="16">
        <v>106</v>
      </c>
      <c r="J18" s="17">
        <f t="shared" si="1"/>
        <v>12190</v>
      </c>
      <c r="K18" s="16">
        <v>271</v>
      </c>
      <c r="L18" s="17">
        <f t="shared" si="2"/>
        <v>23035</v>
      </c>
      <c r="M18" s="17">
        <f t="shared" si="3"/>
        <v>551</v>
      </c>
      <c r="N18" s="17">
        <f t="shared" si="4"/>
        <v>75245</v>
      </c>
      <c r="O18" s="17">
        <v>920</v>
      </c>
      <c r="P18" s="17">
        <v>630</v>
      </c>
      <c r="Q18" s="36">
        <f t="shared" si="5"/>
        <v>76795</v>
      </c>
      <c r="R18" s="36">
        <f t="shared" si="6"/>
        <v>174</v>
      </c>
      <c r="S18" s="36">
        <f t="shared" si="7"/>
        <v>40940</v>
      </c>
      <c r="T18" s="36">
        <f t="shared" si="8"/>
        <v>377</v>
      </c>
      <c r="U18" s="36">
        <f t="shared" si="9"/>
        <v>35855</v>
      </c>
    </row>
    <row r="19" s="3" customFormat="1" ht="17.4" spans="1:21">
      <c r="A19" s="15">
        <v>15</v>
      </c>
      <c r="B19" s="18" t="s">
        <v>32</v>
      </c>
      <c r="C19" s="16">
        <v>217</v>
      </c>
      <c r="D19" s="17">
        <f t="shared" ref="D19:H19" si="23">C19*230</f>
        <v>49910</v>
      </c>
      <c r="E19" s="16">
        <v>104</v>
      </c>
      <c r="F19" s="17">
        <f t="shared" si="23"/>
        <v>23920</v>
      </c>
      <c r="G19" s="17">
        <v>2</v>
      </c>
      <c r="H19" s="17">
        <f t="shared" si="23"/>
        <v>460</v>
      </c>
      <c r="I19" s="16">
        <v>169</v>
      </c>
      <c r="J19" s="17">
        <f t="shared" si="1"/>
        <v>19435</v>
      </c>
      <c r="K19" s="16">
        <v>414</v>
      </c>
      <c r="L19" s="17">
        <f t="shared" si="2"/>
        <v>35190</v>
      </c>
      <c r="M19" s="17">
        <f t="shared" si="3"/>
        <v>906</v>
      </c>
      <c r="N19" s="17">
        <f t="shared" si="4"/>
        <v>128915</v>
      </c>
      <c r="O19" s="17">
        <v>1840</v>
      </c>
      <c r="P19" s="17">
        <v>1110</v>
      </c>
      <c r="Q19" s="36">
        <f t="shared" si="5"/>
        <v>131865</v>
      </c>
      <c r="R19" s="36">
        <f t="shared" si="6"/>
        <v>323</v>
      </c>
      <c r="S19" s="36">
        <f t="shared" si="7"/>
        <v>76130</v>
      </c>
      <c r="T19" s="36">
        <f t="shared" si="8"/>
        <v>583</v>
      </c>
      <c r="U19" s="36">
        <f t="shared" si="9"/>
        <v>55735</v>
      </c>
    </row>
    <row r="20" s="3" customFormat="1" ht="17.4" spans="1:21">
      <c r="A20" s="18">
        <v>16</v>
      </c>
      <c r="B20" s="18" t="s">
        <v>33</v>
      </c>
      <c r="C20" s="16">
        <v>419</v>
      </c>
      <c r="D20" s="17">
        <f t="shared" ref="D20:H20" si="24">C20*230</f>
        <v>96370</v>
      </c>
      <c r="E20" s="16">
        <v>550</v>
      </c>
      <c r="F20" s="17">
        <f t="shared" si="24"/>
        <v>126500</v>
      </c>
      <c r="G20" s="17">
        <v>0</v>
      </c>
      <c r="H20" s="17">
        <f t="shared" si="24"/>
        <v>0</v>
      </c>
      <c r="I20" s="16">
        <v>319</v>
      </c>
      <c r="J20" s="17">
        <f t="shared" si="1"/>
        <v>36685</v>
      </c>
      <c r="K20" s="16">
        <v>1175</v>
      </c>
      <c r="L20" s="17">
        <f t="shared" si="2"/>
        <v>99875</v>
      </c>
      <c r="M20" s="17">
        <f t="shared" si="3"/>
        <v>2463</v>
      </c>
      <c r="N20" s="17">
        <f t="shared" si="4"/>
        <v>359430</v>
      </c>
      <c r="O20" s="17">
        <v>4140</v>
      </c>
      <c r="P20" s="17">
        <v>1825</v>
      </c>
      <c r="Q20" s="36">
        <f t="shared" si="5"/>
        <v>365395</v>
      </c>
      <c r="R20" s="36">
        <f t="shared" si="6"/>
        <v>969</v>
      </c>
      <c r="S20" s="36">
        <f t="shared" si="7"/>
        <v>227010</v>
      </c>
      <c r="T20" s="36">
        <f t="shared" si="8"/>
        <v>1494</v>
      </c>
      <c r="U20" s="36">
        <f t="shared" si="9"/>
        <v>138385</v>
      </c>
    </row>
    <row r="21" s="3" customFormat="1" ht="17.4" spans="1:21">
      <c r="A21" s="15">
        <v>17</v>
      </c>
      <c r="B21" s="18" t="s">
        <v>34</v>
      </c>
      <c r="C21" s="16">
        <v>136</v>
      </c>
      <c r="D21" s="17">
        <f t="shared" ref="D21:H21" si="25">C21*230</f>
        <v>31280</v>
      </c>
      <c r="E21" s="16">
        <v>80</v>
      </c>
      <c r="F21" s="17">
        <f t="shared" si="25"/>
        <v>18400</v>
      </c>
      <c r="G21" s="17">
        <v>0</v>
      </c>
      <c r="H21" s="17">
        <f t="shared" si="25"/>
        <v>0</v>
      </c>
      <c r="I21" s="16">
        <v>102</v>
      </c>
      <c r="J21" s="17">
        <f t="shared" si="1"/>
        <v>11730</v>
      </c>
      <c r="K21" s="16">
        <v>261</v>
      </c>
      <c r="L21" s="17">
        <f t="shared" si="2"/>
        <v>22185</v>
      </c>
      <c r="M21" s="17">
        <f t="shared" si="3"/>
        <v>579</v>
      </c>
      <c r="N21" s="17">
        <f t="shared" si="4"/>
        <v>83595</v>
      </c>
      <c r="O21" s="17">
        <v>690</v>
      </c>
      <c r="P21" s="17">
        <v>970</v>
      </c>
      <c r="Q21" s="36">
        <f t="shared" si="5"/>
        <v>85255</v>
      </c>
      <c r="R21" s="36">
        <f t="shared" si="6"/>
        <v>216</v>
      </c>
      <c r="S21" s="36">
        <f t="shared" si="7"/>
        <v>50370</v>
      </c>
      <c r="T21" s="36">
        <f t="shared" si="8"/>
        <v>363</v>
      </c>
      <c r="U21" s="36">
        <f t="shared" si="9"/>
        <v>34885</v>
      </c>
    </row>
    <row r="22" s="3" customFormat="1" ht="17.4" spans="1:21">
      <c r="A22" s="19">
        <v>18</v>
      </c>
      <c r="B22" s="19" t="s">
        <v>35</v>
      </c>
      <c r="C22" s="16">
        <v>159</v>
      </c>
      <c r="D22" s="17">
        <f t="shared" ref="D22:H22" si="26">C22*230</f>
        <v>36570</v>
      </c>
      <c r="E22" s="16">
        <v>91</v>
      </c>
      <c r="F22" s="17">
        <f t="shared" si="26"/>
        <v>20930</v>
      </c>
      <c r="G22" s="17">
        <v>1</v>
      </c>
      <c r="H22" s="17">
        <f t="shared" si="26"/>
        <v>230</v>
      </c>
      <c r="I22" s="16">
        <v>122</v>
      </c>
      <c r="J22" s="17">
        <f t="shared" si="1"/>
        <v>14030</v>
      </c>
      <c r="K22" s="16">
        <v>277</v>
      </c>
      <c r="L22" s="17">
        <f t="shared" si="2"/>
        <v>23545</v>
      </c>
      <c r="M22" s="17">
        <f t="shared" si="3"/>
        <v>650</v>
      </c>
      <c r="N22" s="17">
        <f t="shared" si="4"/>
        <v>95305</v>
      </c>
      <c r="O22" s="17">
        <v>0</v>
      </c>
      <c r="P22" s="17">
        <v>0</v>
      </c>
      <c r="Q22" s="36">
        <f t="shared" si="5"/>
        <v>95305</v>
      </c>
      <c r="R22" s="36">
        <f t="shared" si="6"/>
        <v>251</v>
      </c>
      <c r="S22" s="36">
        <f t="shared" si="7"/>
        <v>57730</v>
      </c>
      <c r="T22" s="36">
        <f t="shared" si="8"/>
        <v>399</v>
      </c>
      <c r="U22" s="36">
        <f t="shared" si="9"/>
        <v>37575</v>
      </c>
    </row>
    <row r="23" s="3" customFormat="1" ht="17.4" spans="1:21">
      <c r="A23" s="15">
        <v>19</v>
      </c>
      <c r="B23" s="18" t="s">
        <v>36</v>
      </c>
      <c r="C23" s="16">
        <v>122</v>
      </c>
      <c r="D23" s="17">
        <f t="shared" ref="D23:H23" si="27">C23*230</f>
        <v>28060</v>
      </c>
      <c r="E23" s="16">
        <v>52</v>
      </c>
      <c r="F23" s="17">
        <f t="shared" si="27"/>
        <v>11960</v>
      </c>
      <c r="G23" s="17">
        <v>1</v>
      </c>
      <c r="H23" s="17">
        <f t="shared" si="27"/>
        <v>230</v>
      </c>
      <c r="I23" s="16">
        <v>82</v>
      </c>
      <c r="J23" s="17">
        <f t="shared" si="1"/>
        <v>9430</v>
      </c>
      <c r="K23" s="16">
        <v>185</v>
      </c>
      <c r="L23" s="17">
        <f t="shared" si="2"/>
        <v>15725</v>
      </c>
      <c r="M23" s="17">
        <f t="shared" si="3"/>
        <v>442</v>
      </c>
      <c r="N23" s="17">
        <f t="shared" si="4"/>
        <v>65405</v>
      </c>
      <c r="O23" s="17">
        <v>920</v>
      </c>
      <c r="P23" s="17">
        <v>485</v>
      </c>
      <c r="Q23" s="36">
        <f t="shared" si="5"/>
        <v>66810</v>
      </c>
      <c r="R23" s="36">
        <f t="shared" si="6"/>
        <v>175</v>
      </c>
      <c r="S23" s="36">
        <f t="shared" si="7"/>
        <v>41170</v>
      </c>
      <c r="T23" s="36">
        <f t="shared" si="8"/>
        <v>267</v>
      </c>
      <c r="U23" s="36">
        <f t="shared" si="9"/>
        <v>25640</v>
      </c>
    </row>
    <row r="24" s="3" customFormat="1" ht="17.4" spans="1:21">
      <c r="A24" s="18">
        <v>20</v>
      </c>
      <c r="B24" s="18" t="s">
        <v>37</v>
      </c>
      <c r="C24" s="16">
        <v>58</v>
      </c>
      <c r="D24" s="17">
        <f t="shared" ref="D24:H24" si="28">C24*230</f>
        <v>13340</v>
      </c>
      <c r="E24" s="16">
        <v>34</v>
      </c>
      <c r="F24" s="17">
        <f t="shared" si="28"/>
        <v>7820</v>
      </c>
      <c r="G24" s="17">
        <v>0</v>
      </c>
      <c r="H24" s="17">
        <f t="shared" si="28"/>
        <v>0</v>
      </c>
      <c r="I24" s="16">
        <v>72</v>
      </c>
      <c r="J24" s="17">
        <f t="shared" si="1"/>
        <v>8280</v>
      </c>
      <c r="K24" s="16">
        <v>121</v>
      </c>
      <c r="L24" s="17">
        <f t="shared" si="2"/>
        <v>10285</v>
      </c>
      <c r="M24" s="17">
        <f t="shared" si="3"/>
        <v>285</v>
      </c>
      <c r="N24" s="17">
        <f t="shared" si="4"/>
        <v>39725</v>
      </c>
      <c r="O24" s="17">
        <v>460</v>
      </c>
      <c r="P24" s="17">
        <v>230</v>
      </c>
      <c r="Q24" s="36">
        <f t="shared" si="5"/>
        <v>40415</v>
      </c>
      <c r="R24" s="36">
        <f t="shared" si="6"/>
        <v>92</v>
      </c>
      <c r="S24" s="36">
        <f t="shared" si="7"/>
        <v>21620</v>
      </c>
      <c r="T24" s="36">
        <f t="shared" si="8"/>
        <v>193</v>
      </c>
      <c r="U24" s="36">
        <f t="shared" si="9"/>
        <v>18795</v>
      </c>
    </row>
    <row r="25" s="3" customFormat="1" ht="17.4" spans="1:21">
      <c r="A25" s="15">
        <v>21</v>
      </c>
      <c r="B25" s="18" t="s">
        <v>38</v>
      </c>
      <c r="C25" s="16">
        <v>196</v>
      </c>
      <c r="D25" s="17">
        <f t="shared" ref="D25:H25" si="29">C25*230</f>
        <v>45080</v>
      </c>
      <c r="E25" s="16">
        <v>60</v>
      </c>
      <c r="F25" s="17">
        <f t="shared" si="29"/>
        <v>13800</v>
      </c>
      <c r="G25" s="17">
        <v>0</v>
      </c>
      <c r="H25" s="17">
        <f t="shared" si="29"/>
        <v>0</v>
      </c>
      <c r="I25" s="16">
        <v>185</v>
      </c>
      <c r="J25" s="17">
        <f t="shared" si="1"/>
        <v>21275</v>
      </c>
      <c r="K25" s="16">
        <v>338</v>
      </c>
      <c r="L25" s="17">
        <f t="shared" si="2"/>
        <v>28730</v>
      </c>
      <c r="M25" s="17">
        <f t="shared" si="3"/>
        <v>779</v>
      </c>
      <c r="N25" s="17">
        <f t="shared" si="4"/>
        <v>108885</v>
      </c>
      <c r="O25" s="17">
        <v>920</v>
      </c>
      <c r="P25" s="17">
        <v>680</v>
      </c>
      <c r="Q25" s="36">
        <f t="shared" si="5"/>
        <v>110485</v>
      </c>
      <c r="R25" s="36">
        <f t="shared" si="6"/>
        <v>256</v>
      </c>
      <c r="S25" s="36">
        <f t="shared" si="7"/>
        <v>59800</v>
      </c>
      <c r="T25" s="36">
        <f t="shared" si="8"/>
        <v>523</v>
      </c>
      <c r="U25" s="36">
        <f t="shared" si="9"/>
        <v>50685</v>
      </c>
    </row>
    <row r="26" s="3" customFormat="1" ht="17.4" spans="1:21">
      <c r="A26" s="18">
        <v>22</v>
      </c>
      <c r="B26" s="18" t="s">
        <v>39</v>
      </c>
      <c r="C26" s="16">
        <v>153</v>
      </c>
      <c r="D26" s="17">
        <f t="shared" ref="D26:H26" si="30">C26*230</f>
        <v>35190</v>
      </c>
      <c r="E26" s="16">
        <v>33</v>
      </c>
      <c r="F26" s="17">
        <f t="shared" si="30"/>
        <v>7590</v>
      </c>
      <c r="G26" s="17">
        <v>1</v>
      </c>
      <c r="H26" s="17">
        <f t="shared" si="30"/>
        <v>230</v>
      </c>
      <c r="I26" s="16">
        <v>87</v>
      </c>
      <c r="J26" s="17">
        <f t="shared" si="1"/>
        <v>10005</v>
      </c>
      <c r="K26" s="16">
        <v>194</v>
      </c>
      <c r="L26" s="17">
        <f t="shared" si="2"/>
        <v>16490</v>
      </c>
      <c r="M26" s="17">
        <f t="shared" si="3"/>
        <v>468</v>
      </c>
      <c r="N26" s="17">
        <f t="shared" si="4"/>
        <v>69505</v>
      </c>
      <c r="O26" s="17">
        <v>230</v>
      </c>
      <c r="P26" s="17">
        <v>85</v>
      </c>
      <c r="Q26" s="36">
        <f t="shared" si="5"/>
        <v>69820</v>
      </c>
      <c r="R26" s="36">
        <f t="shared" si="6"/>
        <v>187</v>
      </c>
      <c r="S26" s="36">
        <f t="shared" si="7"/>
        <v>43240</v>
      </c>
      <c r="T26" s="36">
        <f t="shared" si="8"/>
        <v>281</v>
      </c>
      <c r="U26" s="36">
        <f t="shared" si="9"/>
        <v>26580</v>
      </c>
    </row>
    <row r="27" s="3" customFormat="1" ht="17.4" spans="1:21">
      <c r="A27" s="15">
        <v>23</v>
      </c>
      <c r="B27" s="18" t="s">
        <v>40</v>
      </c>
      <c r="C27" s="16">
        <v>105</v>
      </c>
      <c r="D27" s="17">
        <f t="shared" ref="D27:H27" si="31">C27*230</f>
        <v>24150</v>
      </c>
      <c r="E27" s="16">
        <v>28</v>
      </c>
      <c r="F27" s="17">
        <f t="shared" si="31"/>
        <v>6440</v>
      </c>
      <c r="G27" s="17">
        <v>1</v>
      </c>
      <c r="H27" s="17">
        <f t="shared" si="31"/>
        <v>230</v>
      </c>
      <c r="I27" s="16">
        <v>79</v>
      </c>
      <c r="J27" s="17">
        <f t="shared" si="1"/>
        <v>9085</v>
      </c>
      <c r="K27" s="16">
        <v>133</v>
      </c>
      <c r="L27" s="17">
        <f t="shared" si="2"/>
        <v>11305</v>
      </c>
      <c r="M27" s="17">
        <f t="shared" si="3"/>
        <v>346</v>
      </c>
      <c r="N27" s="17">
        <f t="shared" si="4"/>
        <v>51210</v>
      </c>
      <c r="O27" s="17">
        <v>0</v>
      </c>
      <c r="P27" s="17">
        <v>0</v>
      </c>
      <c r="Q27" s="36">
        <f t="shared" si="5"/>
        <v>51210</v>
      </c>
      <c r="R27" s="36">
        <f t="shared" si="6"/>
        <v>134</v>
      </c>
      <c r="S27" s="36">
        <f t="shared" si="7"/>
        <v>30820</v>
      </c>
      <c r="T27" s="36">
        <f t="shared" si="8"/>
        <v>212</v>
      </c>
      <c r="U27" s="36">
        <f t="shared" si="9"/>
        <v>20390</v>
      </c>
    </row>
    <row r="28" s="3" customFormat="1" ht="17.4" spans="1:21">
      <c r="A28" s="18">
        <v>24</v>
      </c>
      <c r="B28" s="18" t="s">
        <v>41</v>
      </c>
      <c r="C28" s="16">
        <v>84</v>
      </c>
      <c r="D28" s="17">
        <f t="shared" ref="D28:H28" si="32">C28*230</f>
        <v>19320</v>
      </c>
      <c r="E28" s="16">
        <v>36</v>
      </c>
      <c r="F28" s="17">
        <f t="shared" si="32"/>
        <v>8280</v>
      </c>
      <c r="G28" s="17">
        <v>0</v>
      </c>
      <c r="H28" s="17">
        <f t="shared" si="32"/>
        <v>0</v>
      </c>
      <c r="I28" s="16">
        <v>42</v>
      </c>
      <c r="J28" s="17">
        <f t="shared" si="1"/>
        <v>4830</v>
      </c>
      <c r="K28" s="16">
        <v>96</v>
      </c>
      <c r="L28" s="17">
        <f t="shared" si="2"/>
        <v>8160</v>
      </c>
      <c r="M28" s="17">
        <f t="shared" si="3"/>
        <v>258</v>
      </c>
      <c r="N28" s="17">
        <f t="shared" si="4"/>
        <v>40590</v>
      </c>
      <c r="O28" s="17">
        <v>230</v>
      </c>
      <c r="P28" s="17">
        <v>85</v>
      </c>
      <c r="Q28" s="36">
        <f t="shared" si="5"/>
        <v>40905</v>
      </c>
      <c r="R28" s="36">
        <f t="shared" si="6"/>
        <v>120</v>
      </c>
      <c r="S28" s="36">
        <f t="shared" si="7"/>
        <v>27830</v>
      </c>
      <c r="T28" s="36">
        <f t="shared" si="8"/>
        <v>138</v>
      </c>
      <c r="U28" s="36">
        <f t="shared" si="9"/>
        <v>13075</v>
      </c>
    </row>
    <row r="29" s="3" customFormat="1" ht="17.4" spans="1:21">
      <c r="A29" s="15">
        <v>25</v>
      </c>
      <c r="B29" s="20" t="s">
        <v>42</v>
      </c>
      <c r="C29" s="16">
        <v>15</v>
      </c>
      <c r="D29" s="17">
        <f t="shared" ref="D29:H29" si="33">C29*230</f>
        <v>3450</v>
      </c>
      <c r="E29" s="16">
        <v>0</v>
      </c>
      <c r="F29" s="17">
        <f t="shared" si="33"/>
        <v>0</v>
      </c>
      <c r="G29" s="17">
        <v>0</v>
      </c>
      <c r="H29" s="17">
        <f t="shared" si="33"/>
        <v>0</v>
      </c>
      <c r="I29" s="16">
        <v>12</v>
      </c>
      <c r="J29" s="17">
        <f t="shared" si="1"/>
        <v>1380</v>
      </c>
      <c r="K29" s="16">
        <v>18</v>
      </c>
      <c r="L29" s="17">
        <f t="shared" si="2"/>
        <v>1530</v>
      </c>
      <c r="M29" s="17">
        <f t="shared" si="3"/>
        <v>45</v>
      </c>
      <c r="N29" s="17">
        <f t="shared" si="4"/>
        <v>6360</v>
      </c>
      <c r="O29" s="17">
        <v>0</v>
      </c>
      <c r="P29" s="17">
        <v>0</v>
      </c>
      <c r="Q29" s="36">
        <f t="shared" si="5"/>
        <v>6360</v>
      </c>
      <c r="R29" s="36">
        <f t="shared" si="6"/>
        <v>15</v>
      </c>
      <c r="S29" s="36">
        <f t="shared" si="7"/>
        <v>3450</v>
      </c>
      <c r="T29" s="36">
        <f t="shared" si="8"/>
        <v>30</v>
      </c>
      <c r="U29" s="36">
        <f t="shared" si="9"/>
        <v>2910</v>
      </c>
    </row>
    <row r="30" s="3" customFormat="1" ht="17.4" spans="1:21">
      <c r="A30" s="18">
        <v>26</v>
      </c>
      <c r="B30" s="20" t="s">
        <v>43</v>
      </c>
      <c r="C30" s="16">
        <v>26</v>
      </c>
      <c r="D30" s="17">
        <f t="shared" ref="D30:H30" si="34">C30*230</f>
        <v>5980</v>
      </c>
      <c r="E30" s="16">
        <v>0</v>
      </c>
      <c r="F30" s="17">
        <f t="shared" si="34"/>
        <v>0</v>
      </c>
      <c r="G30" s="17">
        <v>0</v>
      </c>
      <c r="H30" s="17">
        <f t="shared" si="34"/>
        <v>0</v>
      </c>
      <c r="I30" s="16">
        <v>11</v>
      </c>
      <c r="J30" s="17">
        <f t="shared" si="1"/>
        <v>1265</v>
      </c>
      <c r="K30" s="16">
        <v>33</v>
      </c>
      <c r="L30" s="17">
        <f t="shared" si="2"/>
        <v>2805</v>
      </c>
      <c r="M30" s="17">
        <f t="shared" si="3"/>
        <v>70</v>
      </c>
      <c r="N30" s="17">
        <f t="shared" si="4"/>
        <v>10050</v>
      </c>
      <c r="O30" s="17">
        <v>0</v>
      </c>
      <c r="P30" s="17">
        <v>0</v>
      </c>
      <c r="Q30" s="36">
        <f t="shared" si="5"/>
        <v>10050</v>
      </c>
      <c r="R30" s="36">
        <f t="shared" si="6"/>
        <v>26</v>
      </c>
      <c r="S30" s="36">
        <f t="shared" si="7"/>
        <v>5980</v>
      </c>
      <c r="T30" s="36">
        <f t="shared" si="8"/>
        <v>44</v>
      </c>
      <c r="U30" s="36">
        <f t="shared" si="9"/>
        <v>4070</v>
      </c>
    </row>
    <row r="31" s="3" customFormat="1" ht="17.4" spans="1:22">
      <c r="A31" s="18" t="s">
        <v>44</v>
      </c>
      <c r="B31" s="18"/>
      <c r="C31" s="16">
        <f t="shared" ref="C31:U31" si="35">SUM(C5:C30)</f>
        <v>4755</v>
      </c>
      <c r="D31" s="16">
        <f t="shared" si="35"/>
        <v>1093650</v>
      </c>
      <c r="E31" s="16">
        <f t="shared" si="35"/>
        <v>1989</v>
      </c>
      <c r="F31" s="16">
        <f t="shared" si="35"/>
        <v>457470</v>
      </c>
      <c r="G31" s="16">
        <f t="shared" si="35"/>
        <v>14</v>
      </c>
      <c r="H31" s="16">
        <f t="shared" si="35"/>
        <v>3220</v>
      </c>
      <c r="I31" s="16">
        <f t="shared" si="35"/>
        <v>3167</v>
      </c>
      <c r="J31" s="16">
        <f t="shared" si="35"/>
        <v>364205</v>
      </c>
      <c r="K31" s="16">
        <f t="shared" si="35"/>
        <v>7587</v>
      </c>
      <c r="L31" s="16">
        <f t="shared" si="35"/>
        <v>644895</v>
      </c>
      <c r="M31" s="16">
        <f t="shared" si="35"/>
        <v>17512</v>
      </c>
      <c r="N31" s="16">
        <f t="shared" si="35"/>
        <v>2563440</v>
      </c>
      <c r="O31" s="16">
        <f t="shared" si="35"/>
        <v>20010</v>
      </c>
      <c r="P31" s="16">
        <f t="shared" si="35"/>
        <v>11070</v>
      </c>
      <c r="Q31" s="16">
        <f t="shared" si="35"/>
        <v>2594520</v>
      </c>
      <c r="R31" s="16">
        <f t="shared" si="35"/>
        <v>6758</v>
      </c>
      <c r="S31" s="16">
        <f t="shared" si="35"/>
        <v>1574350</v>
      </c>
      <c r="T31" s="16">
        <f t="shared" si="35"/>
        <v>10754</v>
      </c>
      <c r="U31" s="16">
        <f t="shared" si="35"/>
        <v>1020170</v>
      </c>
      <c r="V31" s="37"/>
    </row>
    <row r="32" s="4" customFormat="1" ht="21" customHeight="1" spans="1:2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32"/>
      <c r="L32" s="21"/>
      <c r="M32" s="21"/>
      <c r="N32" s="21"/>
      <c r="O32" s="21"/>
      <c r="P32" s="21"/>
      <c r="Q32" s="21"/>
      <c r="R32" s="21"/>
      <c r="S32" s="21"/>
      <c r="T32" s="21"/>
      <c r="U32" s="21"/>
    </row>
    <row r="33" s="4" customFormat="1" ht="15.6" spans="3:18">
      <c r="C33" s="5"/>
      <c r="E33" s="5"/>
      <c r="I33" s="33"/>
      <c r="K33" s="5"/>
      <c r="R33" s="6"/>
    </row>
    <row r="34" s="4" customFormat="1" ht="15.6" spans="3:18">
      <c r="C34" s="5"/>
      <c r="E34" s="5"/>
      <c r="I34" s="33"/>
      <c r="K34" s="5"/>
      <c r="R34" s="6"/>
    </row>
    <row r="35" s="4" customFormat="1" ht="15.6" spans="3:18">
      <c r="C35" s="5"/>
      <c r="E35" s="5"/>
      <c r="I35" s="33"/>
      <c r="K35" s="5"/>
      <c r="R35" s="6"/>
    </row>
    <row r="36" s="4" customFormat="1" ht="15.6" spans="3:18">
      <c r="C36" s="5"/>
      <c r="E36" s="5"/>
      <c r="I36" s="33"/>
      <c r="K36" s="5"/>
      <c r="R36" s="6"/>
    </row>
    <row r="37" s="4" customFormat="1" ht="15.6" spans="3:18">
      <c r="C37" s="5"/>
      <c r="E37" s="5"/>
      <c r="I37" s="33"/>
      <c r="K37" s="5"/>
      <c r="R37" s="6"/>
    </row>
    <row r="38" s="4" customFormat="1" ht="15.6" spans="3:18">
      <c r="C38" s="5"/>
      <c r="E38" s="5"/>
      <c r="I38" s="33"/>
      <c r="K38" s="5"/>
      <c r="R38" s="6"/>
    </row>
    <row r="39" s="4" customFormat="1" ht="15.6" spans="3:18">
      <c r="C39" s="5"/>
      <c r="E39" s="5"/>
      <c r="I39" s="33"/>
      <c r="K39" s="5"/>
      <c r="R39" s="6"/>
    </row>
    <row r="40" s="4" customFormat="1" ht="15.6" spans="3:18">
      <c r="C40" s="5"/>
      <c r="E40" s="5"/>
      <c r="I40" s="33"/>
      <c r="K40" s="5"/>
      <c r="R40" s="6"/>
    </row>
    <row r="41" s="4" customFormat="1" ht="15.6" spans="3:18">
      <c r="C41" s="5"/>
      <c r="E41" s="5"/>
      <c r="I41" s="33"/>
      <c r="K41" s="5"/>
      <c r="R41" s="6"/>
    </row>
    <row r="42" s="4" customFormat="1" ht="15.6" spans="3:18">
      <c r="C42" s="5"/>
      <c r="E42" s="5"/>
      <c r="I42" s="33"/>
      <c r="K42" s="5"/>
      <c r="R42" s="6"/>
    </row>
    <row r="43" s="4" customFormat="1" ht="15.6" spans="3:18">
      <c r="C43" s="5"/>
      <c r="E43" s="5"/>
      <c r="I43" s="33"/>
      <c r="K43" s="5"/>
      <c r="R43" s="6"/>
    </row>
    <row r="44" s="4" customFormat="1" ht="15.6" spans="3:18">
      <c r="C44" s="5"/>
      <c r="E44" s="5"/>
      <c r="I44" s="33"/>
      <c r="K44" s="5"/>
      <c r="R44" s="6"/>
    </row>
    <row r="45" s="4" customFormat="1" ht="15.6" spans="3:18">
      <c r="C45" s="5"/>
      <c r="E45" s="5"/>
      <c r="I45" s="33"/>
      <c r="K45" s="5"/>
      <c r="R45" s="6"/>
    </row>
    <row r="46" s="4" customFormat="1" ht="15.6" spans="3:18">
      <c r="C46" s="5"/>
      <c r="E46" s="5"/>
      <c r="I46" s="33"/>
      <c r="K46" s="5"/>
      <c r="R46" s="6"/>
    </row>
    <row r="47" s="4" customFormat="1" ht="15.6" spans="3:18">
      <c r="C47" s="5"/>
      <c r="E47" s="5"/>
      <c r="I47" s="33"/>
      <c r="K47" s="5"/>
      <c r="R47" s="6"/>
    </row>
    <row r="48" s="4" customFormat="1" ht="15.6" spans="3:18">
      <c r="C48" s="5"/>
      <c r="E48" s="5"/>
      <c r="I48" s="33"/>
      <c r="K48" s="5"/>
      <c r="R48" s="6"/>
    </row>
    <row r="49" s="4" customFormat="1" ht="15.6" spans="3:18">
      <c r="C49" s="5"/>
      <c r="E49" s="5"/>
      <c r="I49" s="33"/>
      <c r="K49" s="5"/>
      <c r="R49" s="6"/>
    </row>
    <row r="50" s="4" customFormat="1" ht="15.6" spans="3:18">
      <c r="C50" s="5"/>
      <c r="E50" s="5"/>
      <c r="I50" s="33"/>
      <c r="K50" s="5"/>
      <c r="R50" s="6"/>
    </row>
    <row r="51" s="4" customFormat="1" ht="15.6" spans="3:18">
      <c r="C51" s="5"/>
      <c r="E51" s="5"/>
      <c r="I51" s="33"/>
      <c r="K51" s="5"/>
      <c r="R51" s="6"/>
    </row>
    <row r="52" s="4" customFormat="1" ht="15.6" spans="3:18">
      <c r="C52" s="5"/>
      <c r="E52" s="5"/>
      <c r="I52" s="33"/>
      <c r="K52" s="5"/>
      <c r="R52" s="6"/>
    </row>
    <row r="53" s="4" customFormat="1" ht="15.6" spans="3:18">
      <c r="C53" s="5"/>
      <c r="E53" s="5"/>
      <c r="I53" s="33"/>
      <c r="K53" s="5"/>
      <c r="R53" s="6"/>
    </row>
    <row r="54" s="4" customFormat="1" ht="15.6" spans="3:18">
      <c r="C54" s="5"/>
      <c r="E54" s="5"/>
      <c r="I54" s="33"/>
      <c r="K54" s="5"/>
      <c r="R54" s="6"/>
    </row>
    <row r="55" s="4" customFormat="1" spans="3:18">
      <c r="C55" s="5"/>
      <c r="E55" s="5"/>
      <c r="I55" s="34"/>
      <c r="K55" s="5"/>
      <c r="R55" s="6"/>
    </row>
    <row r="56" s="4" customFormat="1" spans="3:18">
      <c r="C56" s="5"/>
      <c r="E56" s="5"/>
      <c r="I56" s="34"/>
      <c r="K56" s="5"/>
      <c r="R56" s="6"/>
    </row>
    <row r="57" s="4" customFormat="1" spans="3:18">
      <c r="C57" s="5"/>
      <c r="E57" s="5"/>
      <c r="I57" s="34"/>
      <c r="K57" s="5"/>
      <c r="R57" s="6"/>
    </row>
  </sheetData>
  <sortState ref="A5:V30">
    <sortCondition ref="A5:A30"/>
  </sortState>
  <mergeCells count="18">
    <mergeCell ref="A1:U1"/>
    <mergeCell ref="O2:Q2"/>
    <mergeCell ref="R2:U2"/>
    <mergeCell ref="C3:D3"/>
    <mergeCell ref="E3:F3"/>
    <mergeCell ref="G3:H3"/>
    <mergeCell ref="I3:J3"/>
    <mergeCell ref="K3:L3"/>
    <mergeCell ref="O3:P3"/>
    <mergeCell ref="R3:S3"/>
    <mergeCell ref="T3:U3"/>
    <mergeCell ref="A31:B31"/>
    <mergeCell ref="A32:U32"/>
    <mergeCell ref="A3:A4"/>
    <mergeCell ref="B3:B4"/>
    <mergeCell ref="M3:M4"/>
    <mergeCell ref="N3:N4"/>
    <mergeCell ref="Q3:Q4"/>
  </mergeCells>
  <printOptions horizontalCentered="1" verticalCentered="1"/>
  <pageMargins left="0" right="0" top="0" bottom="0" header="0.511805555555556" footer="0"/>
  <pageSetup paperSize="9" scale="84" fitToWidth="2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2006-09-13T11:21:00Z</dcterms:created>
  <cp:lastPrinted>2020-11-11T01:05:00Z</cp:lastPrinted>
  <dcterms:modified xsi:type="dcterms:W3CDTF">2021-09-07T01:48:55Z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2052-10.8.0.5562</vt:lpwstr>
  </property>
</Properties>
</file>