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35" tabRatio="509"/>
  </bookViews>
  <sheets>
    <sheet name="汇总表" sheetId="1" r:id="rId1"/>
  </sheets>
  <definedNames>
    <definedName name="_xlnm.Print_Area" localSheetId="0">汇总表!$A$1:$U$31</definedName>
  </definedNames>
  <calcPr calcId="144525"/>
</workbook>
</file>

<file path=xl/sharedStrings.xml><?xml version="1.0" encoding="utf-8"?>
<sst xmlns="http://schemas.openxmlformats.org/spreadsheetml/2006/main" count="46">
  <si>
    <t>2021年11月福清市困难残疾人生活补贴和重度残疾人护理补贴经费汇总表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</si>
  <si>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</si>
  <si>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>单位：人/元</t>
  </si>
  <si>
    <t>序号</t>
  </si>
  <si>
    <t>镇(街)</t>
  </si>
  <si>
    <t>低保户</t>
  </si>
  <si>
    <t>60周岁</t>
  </si>
  <si>
    <t>低保边缘户</t>
  </si>
  <si>
    <t>一级护理</t>
  </si>
  <si>
    <t>非困难　　　二级护理</t>
  </si>
  <si>
    <t>困难　　　　二级护理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</si>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</sst>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-&quot;￥&quot;* #,##0.00_-;\-&quot;￥&quot;* #,##0.00_-;_-&quot;￥&quot;* &quot;-&quot;??_-;_-@_-"/>
  </numFmts>
  <fonts count="36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3" fillId="28" borderId="11" applyNumberFormat="0" applyAlignment="0" applyProtection="0">
      <alignment vertical="center"/>
    </xf>
    <xf numFmtId="0" fontId="32" fillId="29" borderId="15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176" fontId="35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56" applyFont="1" applyBorder="1" applyAlignment="1">
      <alignment vertical="center"/>
    </xf>
    <xf numFmtId="0" fontId="8" fillId="2" borderId="1" xfId="56" applyFont="1" applyFill="1" applyBorder="1" applyAlignment="1">
      <alignment vertical="center"/>
    </xf>
    <xf numFmtId="0" fontId="9" fillId="0" borderId="2" xfId="56" applyFont="1" applyBorder="1" applyAlignment="1">
      <alignment horizontal="center" vertical="center"/>
    </xf>
    <xf numFmtId="0" fontId="9" fillId="0" borderId="3" xfId="56" applyFont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/>
    </xf>
    <xf numFmtId="0" fontId="9" fillId="2" borderId="3" xfId="56" applyFont="1" applyFill="1" applyBorder="1" applyAlignment="1">
      <alignment horizontal="center" vertical="center" wrapText="1"/>
    </xf>
    <xf numFmtId="0" fontId="9" fillId="0" borderId="3" xfId="56" applyFont="1" applyBorder="1" applyAlignment="1">
      <alignment horizontal="center" vertical="center"/>
    </xf>
    <xf numFmtId="0" fontId="3" fillId="0" borderId="4" xfId="56" applyFont="1" applyBorder="1" applyAlignment="1">
      <alignment horizontal="center" vertical="center"/>
    </xf>
    <xf numFmtId="0" fontId="3" fillId="2" borderId="3" xfId="56" applyFont="1" applyFill="1" applyBorder="1" applyAlignment="1">
      <alignment horizontal="center"/>
    </xf>
    <xf numFmtId="0" fontId="3" fillId="0" borderId="3" xfId="56" applyFont="1" applyBorder="1" applyAlignment="1">
      <alignment horizontal="center"/>
    </xf>
    <xf numFmtId="0" fontId="3" fillId="0" borderId="3" xfId="56" applyFont="1" applyBorder="1" applyAlignment="1">
      <alignment horizontal="center" vertical="center"/>
    </xf>
    <xf numFmtId="0" fontId="3" fillId="0" borderId="3" xfId="56" applyFont="1" applyFill="1" applyBorder="1" applyAlignment="1">
      <alignment horizontal="center" vertical="center"/>
    </xf>
    <xf numFmtId="0" fontId="3" fillId="0" borderId="5" xfId="56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0" borderId="6" xfId="56" applyFont="1" applyBorder="1" applyAlignment="1">
      <alignment horizontal="center" vertical="center" wrapText="1"/>
    </xf>
    <xf numFmtId="0" fontId="9" fillId="0" borderId="5" xfId="56" applyFont="1" applyBorder="1" applyAlignment="1">
      <alignment horizontal="center" vertical="center" wrapText="1"/>
    </xf>
    <xf numFmtId="0" fontId="9" fillId="0" borderId="2" xfId="56" applyFont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 wrapText="1"/>
    </xf>
    <xf numFmtId="0" fontId="9" fillId="0" borderId="4" xfId="56" applyFont="1" applyFill="1" applyBorder="1" applyAlignment="1">
      <alignment horizontal="center" vertical="center" wrapText="1"/>
    </xf>
    <xf numFmtId="0" fontId="3" fillId="0" borderId="3" xfId="56" applyNumberFormat="1" applyFont="1" applyBorder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11" fillId="2" borderId="0" xfId="56" applyFont="1" applyFill="1" applyBorder="1" applyAlignment="1">
      <alignment horizontal="center"/>
    </xf>
    <xf numFmtId="0" fontId="12" fillId="2" borderId="0" xfId="56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0" borderId="6" xfId="56" applyFont="1" applyFill="1" applyBorder="1" applyAlignment="1">
      <alignment horizontal="center" vertical="center" wrapText="1"/>
    </xf>
    <xf numFmtId="0" fontId="9" fillId="0" borderId="7" xfId="56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3" xfId="56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4" fillId="2" borderId="0" xfId="56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</cellStyle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58"/>
  <sheetViews>
    <sheetView tabSelected="1" workbookViewId="0">
      <selection activeCell="S17" sqref="S17"/>
    </sheetView>
  </sheetViews>
  <sheetFormatPr defaultColWidth="9" defaultRowHeight="21" customHeight="1"/>
  <cols>
    <col min="1" max="1" width="3.62962962962963" style="5" customWidth="1"/>
    <col min="2" max="2" width="8.12962962962963" style="5" customWidth="1"/>
    <col min="3" max="3" width="5" style="7" customWidth="1"/>
    <col min="4" max="4" width="8.37962962962963" style="5" customWidth="1"/>
    <col min="5" max="5" width="5.37962962962963" style="7" customWidth="1"/>
    <col min="6" max="6" width="7.5" style="5" customWidth="1"/>
    <col min="7" max="7" width="4.25" style="5" customWidth="1"/>
    <col min="8" max="8" width="5.5" style="5" customWidth="1"/>
    <col min="9" max="9" width="5.5" style="7" customWidth="1"/>
    <col min="10" max="10" width="7.5" style="5" customWidth="1"/>
    <col min="11" max="11" width="5.25" style="7" customWidth="1"/>
    <col min="12" max="12" width="7.5" style="5" customWidth="1"/>
    <col min="13" max="13" width="5.62962962962963" style="5" customWidth="1"/>
    <col min="14" max="14" width="6.87962962962963" style="5" customWidth="1"/>
    <col min="15" max="15" width="6.25" style="5" customWidth="1"/>
    <col min="16" max="16" width="8.25" style="5" customWidth="1"/>
    <col min="17" max="17" width="6" style="5" customWidth="1"/>
    <col min="18" max="18" width="5.5" style="5" customWidth="1"/>
    <col min="19" max="19" width="9" style="5" customWidth="1"/>
    <col min="20" max="20" width="5.37962962962963" style="8" customWidth="1"/>
    <col min="21" max="21" width="8.12962962962963" style="5" customWidth="1"/>
    <col min="22" max="22" width="6.5" style="5" customWidth="1"/>
    <col min="23" max="23" width="8.12962962962963" style="5" customWidth="1"/>
    <col min="24" max="16384" width="9" style="5"/>
  </cols>
  <sheetData>
    <row r="1" s="1" customFormat="1" customHeight="1" spans="1:2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="2" customFormat="1" customHeight="1" spans="1:23">
      <c r="A2" s="10" t="s">
        <v>1</v>
      </c>
      <c r="B2" s="10"/>
      <c r="C2" s="11"/>
      <c r="D2" s="10"/>
      <c r="E2" s="11"/>
      <c r="F2" s="10"/>
      <c r="G2" s="10"/>
      <c r="H2" s="10"/>
      <c r="I2" s="11"/>
      <c r="J2" s="10"/>
      <c r="K2" s="11"/>
      <c r="L2" s="10"/>
      <c r="M2" s="10"/>
      <c r="N2" s="10"/>
      <c r="O2" s="10"/>
      <c r="P2" s="10"/>
      <c r="Q2" s="10"/>
      <c r="R2" s="10"/>
      <c r="S2" s="10"/>
      <c r="T2" s="10" t="s">
        <v>2</v>
      </c>
      <c r="U2" s="10"/>
      <c r="V2" s="10"/>
      <c r="W2" s="10"/>
    </row>
    <row r="3" s="3" customFormat="1" ht="29" customHeight="1" spans="1:23">
      <c r="A3" s="12" t="s">
        <v>3</v>
      </c>
      <c r="B3" s="12" t="s">
        <v>4</v>
      </c>
      <c r="C3" s="13" t="s">
        <v>5</v>
      </c>
      <c r="D3" s="13"/>
      <c r="E3" s="13" t="s">
        <v>6</v>
      </c>
      <c r="F3" s="13"/>
      <c r="G3" s="13" t="s">
        <v>7</v>
      </c>
      <c r="H3" s="13"/>
      <c r="I3" s="25" t="s">
        <v>8</v>
      </c>
      <c r="J3" s="26"/>
      <c r="K3" s="25" t="s">
        <v>9</v>
      </c>
      <c r="L3" s="26"/>
      <c r="M3" s="25" t="s">
        <v>10</v>
      </c>
      <c r="N3" s="26"/>
      <c r="O3" s="27" t="s">
        <v>11</v>
      </c>
      <c r="P3" s="28" t="s">
        <v>12</v>
      </c>
      <c r="Q3" s="36" t="s">
        <v>13</v>
      </c>
      <c r="R3" s="37"/>
      <c r="S3" s="38" t="s">
        <v>14</v>
      </c>
      <c r="T3" s="39" t="s">
        <v>15</v>
      </c>
      <c r="U3" s="39"/>
      <c r="V3" s="39" t="s">
        <v>16</v>
      </c>
      <c r="W3" s="39"/>
    </row>
    <row r="4" s="3" customFormat="1" ht="26" customHeight="1" spans="1:23">
      <c r="A4" s="14"/>
      <c r="B4" s="14"/>
      <c r="C4" s="15" t="s">
        <v>17</v>
      </c>
      <c r="D4" s="16" t="s">
        <v>18</v>
      </c>
      <c r="E4" s="15" t="s">
        <v>17</v>
      </c>
      <c r="F4" s="16" t="s">
        <v>18</v>
      </c>
      <c r="G4" s="13" t="s">
        <v>17</v>
      </c>
      <c r="H4" s="16" t="s">
        <v>18</v>
      </c>
      <c r="I4" s="15" t="s">
        <v>17</v>
      </c>
      <c r="J4" s="16" t="s">
        <v>18</v>
      </c>
      <c r="K4" s="15" t="s">
        <v>17</v>
      </c>
      <c r="L4" s="16" t="s">
        <v>18</v>
      </c>
      <c r="M4" s="15" t="s">
        <v>17</v>
      </c>
      <c r="N4" s="16" t="s">
        <v>18</v>
      </c>
      <c r="O4" s="29"/>
      <c r="P4" s="30"/>
      <c r="Q4" s="39" t="s">
        <v>15</v>
      </c>
      <c r="R4" s="40" t="s">
        <v>16</v>
      </c>
      <c r="S4" s="38"/>
      <c r="T4" s="15" t="s">
        <v>17</v>
      </c>
      <c r="U4" s="16" t="s">
        <v>18</v>
      </c>
      <c r="V4" s="15" t="s">
        <v>17</v>
      </c>
      <c r="W4" s="16" t="s">
        <v>18</v>
      </c>
    </row>
    <row r="5" s="4" customFormat="1" ht="19" customHeight="1" spans="1:23">
      <c r="A5" s="17">
        <v>1</v>
      </c>
      <c r="B5" s="17" t="s">
        <v>19</v>
      </c>
      <c r="C5" s="18">
        <v>186</v>
      </c>
      <c r="D5" s="19">
        <f t="shared" ref="D5:H5" si="0">C5*265</f>
        <v>49290</v>
      </c>
      <c r="E5" s="18">
        <v>43</v>
      </c>
      <c r="F5" s="19">
        <f t="shared" si="0"/>
        <v>11395</v>
      </c>
      <c r="G5" s="19">
        <v>2</v>
      </c>
      <c r="H5" s="19">
        <f t="shared" si="0"/>
        <v>530</v>
      </c>
      <c r="I5" s="18">
        <v>154</v>
      </c>
      <c r="J5" s="19">
        <f t="shared" ref="J5:J30" si="1">I5*115</f>
        <v>17710</v>
      </c>
      <c r="K5" s="18">
        <v>145</v>
      </c>
      <c r="L5" s="19">
        <f t="shared" ref="L5:L30" si="2">K5*85</f>
        <v>12325</v>
      </c>
      <c r="M5" s="31">
        <v>141</v>
      </c>
      <c r="N5" s="19">
        <f t="shared" ref="N5:N30" si="3">M5*92</f>
        <v>12972</v>
      </c>
      <c r="O5" s="19">
        <f t="shared" ref="O5:O30" si="4">C5+E5+G5+I5+K5+M5</f>
        <v>671</v>
      </c>
      <c r="P5" s="19">
        <f t="shared" ref="P5:P30" si="5">D5+F5+H5+J5+L5+N5</f>
        <v>104222</v>
      </c>
      <c r="Q5" s="19">
        <v>265</v>
      </c>
      <c r="R5" s="19">
        <v>92</v>
      </c>
      <c r="S5" s="41">
        <f t="shared" ref="S5:S30" si="6">P5+Q5+R5</f>
        <v>104579</v>
      </c>
      <c r="T5" s="41">
        <f t="shared" ref="T5:T30" si="7">C5+E5+G5</f>
        <v>231</v>
      </c>
      <c r="U5" s="41">
        <f t="shared" ref="U5:U30" si="8">D5+F5+H5+Q5</f>
        <v>61480</v>
      </c>
      <c r="V5" s="41">
        <f t="shared" ref="V5:V30" si="9">I5+K5+M5</f>
        <v>440</v>
      </c>
      <c r="W5" s="41">
        <f t="shared" ref="W5:W30" si="10">J5+L5+R5+N5</f>
        <v>43099</v>
      </c>
    </row>
    <row r="6" s="4" customFormat="1" ht="19" customHeight="1" spans="1:23">
      <c r="A6" s="20">
        <v>2</v>
      </c>
      <c r="B6" s="20" t="s">
        <v>20</v>
      </c>
      <c r="C6" s="18">
        <v>278</v>
      </c>
      <c r="D6" s="19">
        <f t="shared" ref="D6:H6" si="11">C6*265</f>
        <v>73670</v>
      </c>
      <c r="E6" s="18">
        <v>80</v>
      </c>
      <c r="F6" s="19">
        <f t="shared" si="11"/>
        <v>21200</v>
      </c>
      <c r="G6" s="19">
        <v>2</v>
      </c>
      <c r="H6" s="19">
        <f t="shared" si="11"/>
        <v>530</v>
      </c>
      <c r="I6" s="18">
        <v>156</v>
      </c>
      <c r="J6" s="19">
        <f t="shared" si="1"/>
        <v>17940</v>
      </c>
      <c r="K6" s="18">
        <v>109</v>
      </c>
      <c r="L6" s="19">
        <f t="shared" si="2"/>
        <v>9265</v>
      </c>
      <c r="M6" s="31">
        <v>203</v>
      </c>
      <c r="N6" s="19">
        <f t="shared" si="3"/>
        <v>18676</v>
      </c>
      <c r="O6" s="19">
        <f t="shared" si="4"/>
        <v>828</v>
      </c>
      <c r="P6" s="19">
        <f t="shared" si="5"/>
        <v>141281</v>
      </c>
      <c r="Q6" s="19">
        <v>1325</v>
      </c>
      <c r="R6" s="19">
        <v>437</v>
      </c>
      <c r="S6" s="41">
        <f t="shared" si="6"/>
        <v>143043</v>
      </c>
      <c r="T6" s="41">
        <f t="shared" si="7"/>
        <v>360</v>
      </c>
      <c r="U6" s="41">
        <f t="shared" si="8"/>
        <v>96725</v>
      </c>
      <c r="V6" s="41">
        <f t="shared" si="9"/>
        <v>468</v>
      </c>
      <c r="W6" s="41">
        <f t="shared" si="10"/>
        <v>46318</v>
      </c>
    </row>
    <row r="7" s="4" customFormat="1" ht="19" customHeight="1" spans="1:23">
      <c r="A7" s="17">
        <v>3</v>
      </c>
      <c r="B7" s="20" t="s">
        <v>21</v>
      </c>
      <c r="C7" s="18">
        <v>121</v>
      </c>
      <c r="D7" s="19">
        <f t="shared" ref="D7:H7" si="12">C7*265</f>
        <v>32065</v>
      </c>
      <c r="E7" s="18">
        <v>73</v>
      </c>
      <c r="F7" s="19">
        <f t="shared" si="12"/>
        <v>19345</v>
      </c>
      <c r="G7" s="19">
        <v>1</v>
      </c>
      <c r="H7" s="19">
        <f t="shared" si="12"/>
        <v>265</v>
      </c>
      <c r="I7" s="18">
        <v>85</v>
      </c>
      <c r="J7" s="19">
        <f t="shared" si="1"/>
        <v>9775</v>
      </c>
      <c r="K7" s="18">
        <v>75</v>
      </c>
      <c r="L7" s="19">
        <f t="shared" si="2"/>
        <v>6375</v>
      </c>
      <c r="M7" s="31">
        <v>125</v>
      </c>
      <c r="N7" s="19">
        <f t="shared" si="3"/>
        <v>11500</v>
      </c>
      <c r="O7" s="19">
        <f t="shared" si="4"/>
        <v>480</v>
      </c>
      <c r="P7" s="19">
        <f t="shared" si="5"/>
        <v>79325</v>
      </c>
      <c r="Q7" s="19">
        <v>265</v>
      </c>
      <c r="R7" s="19">
        <v>0</v>
      </c>
      <c r="S7" s="41">
        <f t="shared" si="6"/>
        <v>79590</v>
      </c>
      <c r="T7" s="41">
        <f t="shared" si="7"/>
        <v>195</v>
      </c>
      <c r="U7" s="41">
        <f t="shared" si="8"/>
        <v>51940</v>
      </c>
      <c r="V7" s="41">
        <f t="shared" si="9"/>
        <v>285</v>
      </c>
      <c r="W7" s="41">
        <f t="shared" si="10"/>
        <v>27650</v>
      </c>
    </row>
    <row r="8" s="4" customFormat="1" ht="19" customHeight="1" spans="1:23">
      <c r="A8" s="20">
        <v>4</v>
      </c>
      <c r="B8" s="20" t="s">
        <v>22</v>
      </c>
      <c r="C8" s="18">
        <v>112</v>
      </c>
      <c r="D8" s="19">
        <f t="shared" ref="D8:H8" si="13">C8*265</f>
        <v>29680</v>
      </c>
      <c r="E8" s="18">
        <v>42</v>
      </c>
      <c r="F8" s="19">
        <f t="shared" si="13"/>
        <v>11130</v>
      </c>
      <c r="G8" s="19">
        <v>0</v>
      </c>
      <c r="H8" s="19">
        <f t="shared" si="13"/>
        <v>0</v>
      </c>
      <c r="I8" s="18">
        <v>93</v>
      </c>
      <c r="J8" s="19">
        <f t="shared" si="1"/>
        <v>10695</v>
      </c>
      <c r="K8" s="18">
        <v>122</v>
      </c>
      <c r="L8" s="19">
        <f t="shared" si="2"/>
        <v>10370</v>
      </c>
      <c r="M8" s="31">
        <v>86</v>
      </c>
      <c r="N8" s="19">
        <f t="shared" si="3"/>
        <v>7912</v>
      </c>
      <c r="O8" s="19">
        <f t="shared" si="4"/>
        <v>455</v>
      </c>
      <c r="P8" s="19">
        <f t="shared" si="5"/>
        <v>69787</v>
      </c>
      <c r="Q8" s="19">
        <v>0</v>
      </c>
      <c r="R8" s="19">
        <v>115</v>
      </c>
      <c r="S8" s="41">
        <f t="shared" si="6"/>
        <v>69902</v>
      </c>
      <c r="T8" s="41">
        <f t="shared" si="7"/>
        <v>154</v>
      </c>
      <c r="U8" s="41">
        <f t="shared" si="8"/>
        <v>40810</v>
      </c>
      <c r="V8" s="41">
        <f t="shared" si="9"/>
        <v>301</v>
      </c>
      <c r="W8" s="41">
        <f t="shared" si="10"/>
        <v>29092</v>
      </c>
    </row>
    <row r="9" s="4" customFormat="1" ht="19" customHeight="1" spans="1:23">
      <c r="A9" s="17">
        <v>5</v>
      </c>
      <c r="B9" s="20" t="s">
        <v>23</v>
      </c>
      <c r="C9" s="18">
        <v>187</v>
      </c>
      <c r="D9" s="19">
        <f t="shared" ref="D9:H9" si="14">C9*265</f>
        <v>49555</v>
      </c>
      <c r="E9" s="18">
        <v>37</v>
      </c>
      <c r="F9" s="19">
        <f t="shared" si="14"/>
        <v>9805</v>
      </c>
      <c r="G9" s="19">
        <v>3</v>
      </c>
      <c r="H9" s="19">
        <f t="shared" si="14"/>
        <v>795</v>
      </c>
      <c r="I9" s="18">
        <v>85</v>
      </c>
      <c r="J9" s="19">
        <f t="shared" si="1"/>
        <v>9775</v>
      </c>
      <c r="K9" s="18">
        <v>124</v>
      </c>
      <c r="L9" s="19">
        <f t="shared" si="2"/>
        <v>10540</v>
      </c>
      <c r="M9" s="31">
        <v>118</v>
      </c>
      <c r="N9" s="19">
        <f t="shared" si="3"/>
        <v>10856</v>
      </c>
      <c r="O9" s="19">
        <f t="shared" si="4"/>
        <v>554</v>
      </c>
      <c r="P9" s="19">
        <f t="shared" si="5"/>
        <v>91326</v>
      </c>
      <c r="Q9" s="19">
        <v>265</v>
      </c>
      <c r="R9" s="19">
        <v>0</v>
      </c>
      <c r="S9" s="41">
        <f t="shared" si="6"/>
        <v>91591</v>
      </c>
      <c r="T9" s="41">
        <f t="shared" si="7"/>
        <v>227</v>
      </c>
      <c r="U9" s="41">
        <f t="shared" si="8"/>
        <v>60420</v>
      </c>
      <c r="V9" s="41">
        <f t="shared" si="9"/>
        <v>327</v>
      </c>
      <c r="W9" s="41">
        <f t="shared" si="10"/>
        <v>31171</v>
      </c>
    </row>
    <row r="10" s="4" customFormat="1" ht="19" customHeight="1" spans="1:23">
      <c r="A10" s="20">
        <v>6</v>
      </c>
      <c r="B10" s="20" t="s">
        <v>24</v>
      </c>
      <c r="C10" s="18">
        <v>145</v>
      </c>
      <c r="D10" s="19">
        <f t="shared" ref="D10:H10" si="15">C10*265</f>
        <v>38425</v>
      </c>
      <c r="E10" s="18">
        <v>42</v>
      </c>
      <c r="F10" s="19">
        <f t="shared" si="15"/>
        <v>11130</v>
      </c>
      <c r="G10" s="19">
        <v>0</v>
      </c>
      <c r="H10" s="19">
        <f t="shared" si="15"/>
        <v>0</v>
      </c>
      <c r="I10" s="18">
        <v>85</v>
      </c>
      <c r="J10" s="19">
        <f t="shared" si="1"/>
        <v>9775</v>
      </c>
      <c r="K10" s="18">
        <v>82</v>
      </c>
      <c r="L10" s="19">
        <f t="shared" si="2"/>
        <v>6970</v>
      </c>
      <c r="M10" s="31">
        <v>97</v>
      </c>
      <c r="N10" s="19">
        <f t="shared" si="3"/>
        <v>8924</v>
      </c>
      <c r="O10" s="19">
        <f t="shared" si="4"/>
        <v>451</v>
      </c>
      <c r="P10" s="19">
        <f t="shared" si="5"/>
        <v>75224</v>
      </c>
      <c r="Q10" s="19">
        <v>0</v>
      </c>
      <c r="R10" s="19">
        <v>115</v>
      </c>
      <c r="S10" s="41">
        <f t="shared" si="6"/>
        <v>75339</v>
      </c>
      <c r="T10" s="41">
        <f t="shared" si="7"/>
        <v>187</v>
      </c>
      <c r="U10" s="41">
        <f t="shared" si="8"/>
        <v>49555</v>
      </c>
      <c r="V10" s="41">
        <f t="shared" si="9"/>
        <v>264</v>
      </c>
      <c r="W10" s="41">
        <f t="shared" si="10"/>
        <v>25784</v>
      </c>
    </row>
    <row r="11" s="4" customFormat="1" ht="19" customHeight="1" spans="1:23">
      <c r="A11" s="17">
        <v>7</v>
      </c>
      <c r="B11" s="20" t="s">
        <v>25</v>
      </c>
      <c r="C11" s="18">
        <v>71</v>
      </c>
      <c r="D11" s="19">
        <f t="shared" ref="D11:H11" si="16">C11*265</f>
        <v>18815</v>
      </c>
      <c r="E11" s="18">
        <v>20</v>
      </c>
      <c r="F11" s="19">
        <f t="shared" si="16"/>
        <v>5300</v>
      </c>
      <c r="G11" s="19">
        <v>0</v>
      </c>
      <c r="H11" s="19">
        <f t="shared" si="16"/>
        <v>0</v>
      </c>
      <c r="I11" s="18">
        <v>45</v>
      </c>
      <c r="J11" s="19">
        <f t="shared" si="1"/>
        <v>5175</v>
      </c>
      <c r="K11" s="18">
        <v>35</v>
      </c>
      <c r="L11" s="19">
        <f t="shared" si="2"/>
        <v>2975</v>
      </c>
      <c r="M11" s="31">
        <v>41</v>
      </c>
      <c r="N11" s="19">
        <f t="shared" si="3"/>
        <v>3772</v>
      </c>
      <c r="O11" s="19">
        <f t="shared" si="4"/>
        <v>212</v>
      </c>
      <c r="P11" s="19">
        <f t="shared" si="5"/>
        <v>36037</v>
      </c>
      <c r="Q11" s="19">
        <v>0</v>
      </c>
      <c r="R11" s="19">
        <v>0</v>
      </c>
      <c r="S11" s="41">
        <f t="shared" si="6"/>
        <v>36037</v>
      </c>
      <c r="T11" s="41">
        <f t="shared" si="7"/>
        <v>91</v>
      </c>
      <c r="U11" s="41">
        <f t="shared" si="8"/>
        <v>24115</v>
      </c>
      <c r="V11" s="41">
        <f t="shared" si="9"/>
        <v>121</v>
      </c>
      <c r="W11" s="41">
        <f t="shared" si="10"/>
        <v>11922</v>
      </c>
    </row>
    <row r="12" s="4" customFormat="1" ht="19" customHeight="1" spans="1:23">
      <c r="A12" s="20">
        <v>8</v>
      </c>
      <c r="B12" s="20" t="s">
        <v>26</v>
      </c>
      <c r="C12" s="18">
        <v>357</v>
      </c>
      <c r="D12" s="19">
        <f t="shared" ref="D12:H12" si="17">C12*265</f>
        <v>94605</v>
      </c>
      <c r="E12" s="18">
        <v>86</v>
      </c>
      <c r="F12" s="19">
        <f t="shared" si="17"/>
        <v>22790</v>
      </c>
      <c r="G12" s="19">
        <v>0</v>
      </c>
      <c r="H12" s="19">
        <f t="shared" si="17"/>
        <v>0</v>
      </c>
      <c r="I12" s="18">
        <v>167</v>
      </c>
      <c r="J12" s="19">
        <f t="shared" si="1"/>
        <v>19205</v>
      </c>
      <c r="K12" s="18">
        <v>184</v>
      </c>
      <c r="L12" s="19">
        <f t="shared" si="2"/>
        <v>15640</v>
      </c>
      <c r="M12" s="31">
        <v>239</v>
      </c>
      <c r="N12" s="19">
        <f t="shared" si="3"/>
        <v>21988</v>
      </c>
      <c r="O12" s="19">
        <f t="shared" si="4"/>
        <v>1033</v>
      </c>
      <c r="P12" s="19">
        <f t="shared" si="5"/>
        <v>174228</v>
      </c>
      <c r="Q12" s="19">
        <v>795</v>
      </c>
      <c r="R12" s="19">
        <v>170</v>
      </c>
      <c r="S12" s="41">
        <f t="shared" si="6"/>
        <v>175193</v>
      </c>
      <c r="T12" s="41">
        <f t="shared" si="7"/>
        <v>443</v>
      </c>
      <c r="U12" s="41">
        <f t="shared" si="8"/>
        <v>118190</v>
      </c>
      <c r="V12" s="41">
        <f t="shared" si="9"/>
        <v>590</v>
      </c>
      <c r="W12" s="41">
        <f t="shared" si="10"/>
        <v>57003</v>
      </c>
    </row>
    <row r="13" s="4" customFormat="1" ht="19" customHeight="1" spans="1:23">
      <c r="A13" s="17">
        <v>9</v>
      </c>
      <c r="B13" s="20" t="s">
        <v>27</v>
      </c>
      <c r="C13" s="18">
        <v>272</v>
      </c>
      <c r="D13" s="19">
        <f t="shared" ref="D13:H13" si="18">C13*265</f>
        <v>72080</v>
      </c>
      <c r="E13" s="18">
        <v>140</v>
      </c>
      <c r="F13" s="19">
        <f t="shared" si="18"/>
        <v>37100</v>
      </c>
      <c r="G13" s="19">
        <v>0</v>
      </c>
      <c r="H13" s="19">
        <f t="shared" si="18"/>
        <v>0</v>
      </c>
      <c r="I13" s="18">
        <v>180</v>
      </c>
      <c r="J13" s="19">
        <f t="shared" si="1"/>
        <v>20700</v>
      </c>
      <c r="K13" s="18">
        <v>141</v>
      </c>
      <c r="L13" s="19">
        <f t="shared" si="2"/>
        <v>11985</v>
      </c>
      <c r="M13" s="31">
        <v>238</v>
      </c>
      <c r="N13" s="19">
        <f t="shared" si="3"/>
        <v>21896</v>
      </c>
      <c r="O13" s="19">
        <f t="shared" si="4"/>
        <v>971</v>
      </c>
      <c r="P13" s="19">
        <f t="shared" si="5"/>
        <v>163761</v>
      </c>
      <c r="Q13" s="19">
        <v>1855</v>
      </c>
      <c r="R13" s="19">
        <v>552</v>
      </c>
      <c r="S13" s="41">
        <f t="shared" si="6"/>
        <v>166168</v>
      </c>
      <c r="T13" s="41">
        <f t="shared" si="7"/>
        <v>412</v>
      </c>
      <c r="U13" s="41">
        <f t="shared" si="8"/>
        <v>111035</v>
      </c>
      <c r="V13" s="41">
        <f t="shared" si="9"/>
        <v>559</v>
      </c>
      <c r="W13" s="41">
        <f t="shared" si="10"/>
        <v>55133</v>
      </c>
    </row>
    <row r="14" s="4" customFormat="1" ht="19" customHeight="1" spans="1:23">
      <c r="A14" s="20">
        <v>10</v>
      </c>
      <c r="B14" s="20" t="s">
        <v>28</v>
      </c>
      <c r="C14" s="18">
        <v>34</v>
      </c>
      <c r="D14" s="19">
        <f t="shared" ref="D14:H14" si="19">C14*265</f>
        <v>9010</v>
      </c>
      <c r="E14" s="18">
        <v>2</v>
      </c>
      <c r="F14" s="19">
        <f t="shared" si="19"/>
        <v>530</v>
      </c>
      <c r="G14" s="19">
        <v>0</v>
      </c>
      <c r="H14" s="19">
        <f t="shared" si="19"/>
        <v>0</v>
      </c>
      <c r="I14" s="18">
        <v>17</v>
      </c>
      <c r="J14" s="19">
        <f t="shared" si="1"/>
        <v>1955</v>
      </c>
      <c r="K14" s="18">
        <v>24</v>
      </c>
      <c r="L14" s="19">
        <f t="shared" si="2"/>
        <v>2040</v>
      </c>
      <c r="M14" s="31">
        <v>20</v>
      </c>
      <c r="N14" s="19">
        <f t="shared" si="3"/>
        <v>1840</v>
      </c>
      <c r="O14" s="19">
        <f t="shared" si="4"/>
        <v>97</v>
      </c>
      <c r="P14" s="19">
        <f t="shared" si="5"/>
        <v>15375</v>
      </c>
      <c r="Q14" s="19">
        <v>265</v>
      </c>
      <c r="R14" s="19">
        <v>92</v>
      </c>
      <c r="S14" s="41">
        <f t="shared" si="6"/>
        <v>15732</v>
      </c>
      <c r="T14" s="41">
        <f t="shared" si="7"/>
        <v>36</v>
      </c>
      <c r="U14" s="41">
        <f t="shared" si="8"/>
        <v>9805</v>
      </c>
      <c r="V14" s="41">
        <f t="shared" si="9"/>
        <v>61</v>
      </c>
      <c r="W14" s="41">
        <f t="shared" si="10"/>
        <v>5927</v>
      </c>
    </row>
    <row r="15" s="4" customFormat="1" ht="19" customHeight="1" spans="1:23">
      <c r="A15" s="17">
        <v>11</v>
      </c>
      <c r="B15" s="20" t="s">
        <v>29</v>
      </c>
      <c r="C15" s="18">
        <v>497</v>
      </c>
      <c r="D15" s="19">
        <f t="shared" ref="D15:H15" si="20">C15*265</f>
        <v>131705</v>
      </c>
      <c r="E15" s="18">
        <v>142</v>
      </c>
      <c r="F15" s="19">
        <f t="shared" si="20"/>
        <v>37630</v>
      </c>
      <c r="G15" s="19">
        <v>0</v>
      </c>
      <c r="H15" s="19">
        <f t="shared" si="20"/>
        <v>0</v>
      </c>
      <c r="I15" s="18">
        <v>300</v>
      </c>
      <c r="J15" s="19">
        <f t="shared" si="1"/>
        <v>34500</v>
      </c>
      <c r="K15" s="18">
        <v>304</v>
      </c>
      <c r="L15" s="19">
        <f t="shared" si="2"/>
        <v>25840</v>
      </c>
      <c r="M15" s="31">
        <v>396</v>
      </c>
      <c r="N15" s="19">
        <f t="shared" si="3"/>
        <v>36432</v>
      </c>
      <c r="O15" s="19">
        <f t="shared" si="4"/>
        <v>1639</v>
      </c>
      <c r="P15" s="19">
        <f t="shared" si="5"/>
        <v>266107</v>
      </c>
      <c r="Q15" s="18">
        <v>2650</v>
      </c>
      <c r="R15" s="19">
        <v>453</v>
      </c>
      <c r="S15" s="41">
        <f t="shared" si="6"/>
        <v>269210</v>
      </c>
      <c r="T15" s="41">
        <f t="shared" si="7"/>
        <v>639</v>
      </c>
      <c r="U15" s="41">
        <f t="shared" si="8"/>
        <v>171985</v>
      </c>
      <c r="V15" s="41">
        <f t="shared" si="9"/>
        <v>1000</v>
      </c>
      <c r="W15" s="41">
        <f t="shared" si="10"/>
        <v>97225</v>
      </c>
    </row>
    <row r="16" s="4" customFormat="1" ht="19" customHeight="1" spans="1:23">
      <c r="A16" s="20">
        <v>12</v>
      </c>
      <c r="B16" s="20" t="s">
        <v>30</v>
      </c>
      <c r="C16" s="18">
        <v>359</v>
      </c>
      <c r="D16" s="19">
        <f t="shared" ref="D16:H16" si="21">C16*265</f>
        <v>95135</v>
      </c>
      <c r="E16" s="18">
        <v>56</v>
      </c>
      <c r="F16" s="19">
        <f t="shared" si="21"/>
        <v>14840</v>
      </c>
      <c r="G16" s="19">
        <v>0</v>
      </c>
      <c r="H16" s="19">
        <f t="shared" si="21"/>
        <v>0</v>
      </c>
      <c r="I16" s="18">
        <v>217</v>
      </c>
      <c r="J16" s="19">
        <f t="shared" si="1"/>
        <v>24955</v>
      </c>
      <c r="K16" s="18">
        <v>310</v>
      </c>
      <c r="L16" s="19">
        <f t="shared" si="2"/>
        <v>26350</v>
      </c>
      <c r="M16" s="31">
        <v>254</v>
      </c>
      <c r="N16" s="19">
        <f t="shared" si="3"/>
        <v>23368</v>
      </c>
      <c r="O16" s="19">
        <f t="shared" si="4"/>
        <v>1196</v>
      </c>
      <c r="P16" s="19">
        <f t="shared" si="5"/>
        <v>184648</v>
      </c>
      <c r="Q16" s="19">
        <v>265</v>
      </c>
      <c r="R16" s="19">
        <v>170</v>
      </c>
      <c r="S16" s="41">
        <f t="shared" si="6"/>
        <v>185083</v>
      </c>
      <c r="T16" s="41">
        <f t="shared" si="7"/>
        <v>415</v>
      </c>
      <c r="U16" s="41">
        <f t="shared" si="8"/>
        <v>110240</v>
      </c>
      <c r="V16" s="41">
        <f t="shared" si="9"/>
        <v>781</v>
      </c>
      <c r="W16" s="41">
        <f t="shared" si="10"/>
        <v>74843</v>
      </c>
    </row>
    <row r="17" s="4" customFormat="1" ht="19" customHeight="1" spans="1:23">
      <c r="A17" s="17">
        <v>13</v>
      </c>
      <c r="B17" s="20" t="s">
        <v>31</v>
      </c>
      <c r="C17" s="18">
        <v>416</v>
      </c>
      <c r="D17" s="19">
        <f t="shared" ref="D17:H17" si="22">C17*265</f>
        <v>110240</v>
      </c>
      <c r="E17" s="18">
        <v>119</v>
      </c>
      <c r="F17" s="19">
        <f t="shared" si="22"/>
        <v>31535</v>
      </c>
      <c r="G17" s="19">
        <v>0</v>
      </c>
      <c r="H17" s="19">
        <f t="shared" si="22"/>
        <v>0</v>
      </c>
      <c r="I17" s="18">
        <v>216</v>
      </c>
      <c r="J17" s="19">
        <f t="shared" si="1"/>
        <v>24840</v>
      </c>
      <c r="K17" s="18">
        <v>229</v>
      </c>
      <c r="L17" s="19">
        <f t="shared" si="2"/>
        <v>19465</v>
      </c>
      <c r="M17" s="31">
        <v>296</v>
      </c>
      <c r="N17" s="19">
        <f t="shared" si="3"/>
        <v>27232</v>
      </c>
      <c r="O17" s="19">
        <f t="shared" si="4"/>
        <v>1276</v>
      </c>
      <c r="P17" s="19">
        <f t="shared" si="5"/>
        <v>213312</v>
      </c>
      <c r="Q17" s="19">
        <v>530</v>
      </c>
      <c r="R17" s="19">
        <v>347</v>
      </c>
      <c r="S17" s="41">
        <f t="shared" si="6"/>
        <v>214189</v>
      </c>
      <c r="T17" s="41">
        <f t="shared" si="7"/>
        <v>535</v>
      </c>
      <c r="U17" s="41">
        <f t="shared" si="8"/>
        <v>142305</v>
      </c>
      <c r="V17" s="41">
        <f t="shared" si="9"/>
        <v>741</v>
      </c>
      <c r="W17" s="41">
        <f t="shared" si="10"/>
        <v>71884</v>
      </c>
    </row>
    <row r="18" s="4" customFormat="1" ht="19" customHeight="1" spans="1:23">
      <c r="A18" s="20">
        <v>14</v>
      </c>
      <c r="B18" s="20" t="s">
        <v>32</v>
      </c>
      <c r="C18" s="18">
        <v>147</v>
      </c>
      <c r="D18" s="19">
        <f t="shared" ref="D18:H18" si="23">C18*265</f>
        <v>38955</v>
      </c>
      <c r="E18" s="18">
        <v>57</v>
      </c>
      <c r="F18" s="19">
        <f t="shared" si="23"/>
        <v>15105</v>
      </c>
      <c r="G18" s="19">
        <v>0</v>
      </c>
      <c r="H18" s="19">
        <f t="shared" si="23"/>
        <v>0</v>
      </c>
      <c r="I18" s="18">
        <v>110</v>
      </c>
      <c r="J18" s="19">
        <f t="shared" si="1"/>
        <v>12650</v>
      </c>
      <c r="K18" s="18">
        <v>150</v>
      </c>
      <c r="L18" s="19">
        <f t="shared" si="2"/>
        <v>12750</v>
      </c>
      <c r="M18" s="31">
        <v>130</v>
      </c>
      <c r="N18" s="19">
        <f t="shared" si="3"/>
        <v>11960</v>
      </c>
      <c r="O18" s="19">
        <f t="shared" si="4"/>
        <v>594</v>
      </c>
      <c r="P18" s="19">
        <f t="shared" si="5"/>
        <v>91420</v>
      </c>
      <c r="Q18" s="19">
        <v>3975</v>
      </c>
      <c r="R18" s="19">
        <v>809</v>
      </c>
      <c r="S18" s="41">
        <f t="shared" si="6"/>
        <v>96204</v>
      </c>
      <c r="T18" s="41">
        <f t="shared" si="7"/>
        <v>204</v>
      </c>
      <c r="U18" s="41">
        <f t="shared" si="8"/>
        <v>58035</v>
      </c>
      <c r="V18" s="41">
        <f t="shared" si="9"/>
        <v>390</v>
      </c>
      <c r="W18" s="41">
        <f t="shared" si="10"/>
        <v>38169</v>
      </c>
    </row>
    <row r="19" s="4" customFormat="1" ht="19" customHeight="1" spans="1:23">
      <c r="A19" s="17">
        <v>15</v>
      </c>
      <c r="B19" s="20" t="s">
        <v>33</v>
      </c>
      <c r="C19" s="18">
        <v>230</v>
      </c>
      <c r="D19" s="19">
        <f t="shared" ref="D19:H19" si="24">C19*265</f>
        <v>60950</v>
      </c>
      <c r="E19" s="18">
        <v>104</v>
      </c>
      <c r="F19" s="19">
        <f t="shared" si="24"/>
        <v>27560</v>
      </c>
      <c r="G19" s="19">
        <v>2</v>
      </c>
      <c r="H19" s="19">
        <f t="shared" si="24"/>
        <v>530</v>
      </c>
      <c r="I19" s="18">
        <v>172</v>
      </c>
      <c r="J19" s="19">
        <f t="shared" si="1"/>
        <v>19780</v>
      </c>
      <c r="K19" s="18">
        <v>207</v>
      </c>
      <c r="L19" s="19">
        <f t="shared" si="2"/>
        <v>17595</v>
      </c>
      <c r="M19" s="31">
        <v>215</v>
      </c>
      <c r="N19" s="19">
        <f t="shared" si="3"/>
        <v>19780</v>
      </c>
      <c r="O19" s="19">
        <f t="shared" si="4"/>
        <v>930</v>
      </c>
      <c r="P19" s="19">
        <f t="shared" si="5"/>
        <v>146195</v>
      </c>
      <c r="Q19" s="19">
        <v>265</v>
      </c>
      <c r="R19" s="19">
        <v>170</v>
      </c>
      <c r="S19" s="41">
        <f t="shared" si="6"/>
        <v>146630</v>
      </c>
      <c r="T19" s="41">
        <f t="shared" si="7"/>
        <v>336</v>
      </c>
      <c r="U19" s="41">
        <f t="shared" si="8"/>
        <v>89305</v>
      </c>
      <c r="V19" s="41">
        <f t="shared" si="9"/>
        <v>594</v>
      </c>
      <c r="W19" s="41">
        <f t="shared" si="10"/>
        <v>57325</v>
      </c>
    </row>
    <row r="20" s="4" customFormat="1" ht="19" customHeight="1" spans="1:23">
      <c r="A20" s="20">
        <v>16</v>
      </c>
      <c r="B20" s="20" t="s">
        <v>34</v>
      </c>
      <c r="C20" s="18">
        <v>426</v>
      </c>
      <c r="D20" s="19">
        <f t="shared" ref="D20:H20" si="25">C20*265</f>
        <v>112890</v>
      </c>
      <c r="E20" s="18">
        <v>563</v>
      </c>
      <c r="F20" s="19">
        <f t="shared" si="25"/>
        <v>149195</v>
      </c>
      <c r="G20" s="19">
        <v>0</v>
      </c>
      <c r="H20" s="19">
        <f t="shared" si="25"/>
        <v>0</v>
      </c>
      <c r="I20" s="18">
        <v>318</v>
      </c>
      <c r="J20" s="19">
        <f t="shared" si="1"/>
        <v>36570</v>
      </c>
      <c r="K20" s="18">
        <v>467</v>
      </c>
      <c r="L20" s="19">
        <f t="shared" si="2"/>
        <v>39695</v>
      </c>
      <c r="M20" s="31">
        <v>741</v>
      </c>
      <c r="N20" s="19">
        <f t="shared" si="3"/>
        <v>68172</v>
      </c>
      <c r="O20" s="19">
        <f t="shared" si="4"/>
        <v>2515</v>
      </c>
      <c r="P20" s="19">
        <f t="shared" si="5"/>
        <v>406522</v>
      </c>
      <c r="Q20" s="19">
        <v>1590</v>
      </c>
      <c r="R20" s="19">
        <v>432</v>
      </c>
      <c r="S20" s="41">
        <f t="shared" si="6"/>
        <v>408544</v>
      </c>
      <c r="T20" s="41">
        <f t="shared" si="7"/>
        <v>989</v>
      </c>
      <c r="U20" s="41">
        <f t="shared" si="8"/>
        <v>263675</v>
      </c>
      <c r="V20" s="41">
        <f t="shared" si="9"/>
        <v>1526</v>
      </c>
      <c r="W20" s="41">
        <f t="shared" si="10"/>
        <v>144869</v>
      </c>
    </row>
    <row r="21" s="4" customFormat="1" ht="19" customHeight="1" spans="1:23">
      <c r="A21" s="17">
        <v>17</v>
      </c>
      <c r="B21" s="20" t="s">
        <v>35</v>
      </c>
      <c r="C21" s="18">
        <v>140</v>
      </c>
      <c r="D21" s="19">
        <f t="shared" ref="D21:H21" si="26">C21*265</f>
        <v>37100</v>
      </c>
      <c r="E21" s="18">
        <v>83</v>
      </c>
      <c r="F21" s="19">
        <f t="shared" si="26"/>
        <v>21995</v>
      </c>
      <c r="G21" s="19">
        <v>0</v>
      </c>
      <c r="H21" s="19">
        <f t="shared" si="26"/>
        <v>0</v>
      </c>
      <c r="I21" s="18">
        <v>102</v>
      </c>
      <c r="J21" s="19">
        <f t="shared" si="1"/>
        <v>11730</v>
      </c>
      <c r="K21" s="18">
        <v>139</v>
      </c>
      <c r="L21" s="19">
        <f t="shared" si="2"/>
        <v>11815</v>
      </c>
      <c r="M21" s="31">
        <v>129</v>
      </c>
      <c r="N21" s="19">
        <f t="shared" si="3"/>
        <v>11868</v>
      </c>
      <c r="O21" s="19">
        <f t="shared" si="4"/>
        <v>593</v>
      </c>
      <c r="P21" s="19">
        <f t="shared" si="5"/>
        <v>94508</v>
      </c>
      <c r="Q21" s="19">
        <v>1855</v>
      </c>
      <c r="R21" s="19">
        <v>630</v>
      </c>
      <c r="S21" s="41">
        <f t="shared" si="6"/>
        <v>96993</v>
      </c>
      <c r="T21" s="41">
        <f t="shared" si="7"/>
        <v>223</v>
      </c>
      <c r="U21" s="41">
        <f t="shared" si="8"/>
        <v>60950</v>
      </c>
      <c r="V21" s="41">
        <f t="shared" si="9"/>
        <v>370</v>
      </c>
      <c r="W21" s="41">
        <f t="shared" si="10"/>
        <v>36043</v>
      </c>
    </row>
    <row r="22" s="4" customFormat="1" ht="19" customHeight="1" spans="1:23">
      <c r="A22" s="21">
        <v>18</v>
      </c>
      <c r="B22" s="21" t="s">
        <v>36</v>
      </c>
      <c r="C22" s="18">
        <v>176</v>
      </c>
      <c r="D22" s="19">
        <f t="shared" ref="D22:H22" si="27">C22*265</f>
        <v>46640</v>
      </c>
      <c r="E22" s="18">
        <v>95</v>
      </c>
      <c r="F22" s="19">
        <f t="shared" si="27"/>
        <v>25175</v>
      </c>
      <c r="G22" s="19">
        <v>1</v>
      </c>
      <c r="H22" s="19">
        <f t="shared" si="27"/>
        <v>265</v>
      </c>
      <c r="I22" s="18">
        <v>124</v>
      </c>
      <c r="J22" s="19">
        <f t="shared" si="1"/>
        <v>14260</v>
      </c>
      <c r="K22" s="18">
        <v>134</v>
      </c>
      <c r="L22" s="19">
        <f t="shared" si="2"/>
        <v>11390</v>
      </c>
      <c r="M22" s="31">
        <v>152</v>
      </c>
      <c r="N22" s="19">
        <f t="shared" si="3"/>
        <v>13984</v>
      </c>
      <c r="O22" s="19">
        <f t="shared" si="4"/>
        <v>682</v>
      </c>
      <c r="P22" s="19">
        <f t="shared" si="5"/>
        <v>111714</v>
      </c>
      <c r="Q22" s="19">
        <v>0</v>
      </c>
      <c r="R22" s="19">
        <v>0</v>
      </c>
      <c r="S22" s="41">
        <f t="shared" si="6"/>
        <v>111714</v>
      </c>
      <c r="T22" s="41">
        <f t="shared" si="7"/>
        <v>272</v>
      </c>
      <c r="U22" s="41">
        <f t="shared" si="8"/>
        <v>72080</v>
      </c>
      <c r="V22" s="41">
        <f t="shared" si="9"/>
        <v>410</v>
      </c>
      <c r="W22" s="41">
        <f t="shared" si="10"/>
        <v>39634</v>
      </c>
    </row>
    <row r="23" s="4" customFormat="1" ht="19" customHeight="1" spans="1:23">
      <c r="A23" s="17">
        <v>19</v>
      </c>
      <c r="B23" s="20" t="s">
        <v>37</v>
      </c>
      <c r="C23" s="18">
        <v>130</v>
      </c>
      <c r="D23" s="19">
        <f t="shared" ref="D23:H23" si="28">C23*265</f>
        <v>34450</v>
      </c>
      <c r="E23" s="18">
        <v>51</v>
      </c>
      <c r="F23" s="19">
        <f t="shared" si="28"/>
        <v>13515</v>
      </c>
      <c r="G23" s="19">
        <v>1</v>
      </c>
      <c r="H23" s="19">
        <f t="shared" si="28"/>
        <v>265</v>
      </c>
      <c r="I23" s="18">
        <v>88</v>
      </c>
      <c r="J23" s="19">
        <f t="shared" si="1"/>
        <v>10120</v>
      </c>
      <c r="K23" s="18">
        <v>92</v>
      </c>
      <c r="L23" s="19">
        <f t="shared" si="2"/>
        <v>7820</v>
      </c>
      <c r="M23" s="31">
        <v>96</v>
      </c>
      <c r="N23" s="19">
        <f t="shared" si="3"/>
        <v>8832</v>
      </c>
      <c r="O23" s="19">
        <f t="shared" si="4"/>
        <v>458</v>
      </c>
      <c r="P23" s="19">
        <f t="shared" si="5"/>
        <v>75002</v>
      </c>
      <c r="Q23" s="19">
        <v>265</v>
      </c>
      <c r="R23" s="19">
        <v>0</v>
      </c>
      <c r="S23" s="41">
        <f t="shared" si="6"/>
        <v>75267</v>
      </c>
      <c r="T23" s="41">
        <f t="shared" si="7"/>
        <v>182</v>
      </c>
      <c r="U23" s="41">
        <f t="shared" si="8"/>
        <v>48495</v>
      </c>
      <c r="V23" s="41">
        <f t="shared" si="9"/>
        <v>276</v>
      </c>
      <c r="W23" s="41">
        <f t="shared" si="10"/>
        <v>26772</v>
      </c>
    </row>
    <row r="24" s="4" customFormat="1" ht="19" customHeight="1" spans="1:23">
      <c r="A24" s="20">
        <v>20</v>
      </c>
      <c r="B24" s="20" t="s">
        <v>38</v>
      </c>
      <c r="C24" s="18">
        <v>67</v>
      </c>
      <c r="D24" s="19">
        <f t="shared" ref="D24:H24" si="29">C24*265</f>
        <v>17755</v>
      </c>
      <c r="E24" s="18">
        <v>35</v>
      </c>
      <c r="F24" s="19">
        <f t="shared" si="29"/>
        <v>9275</v>
      </c>
      <c r="G24" s="19">
        <v>0</v>
      </c>
      <c r="H24" s="19">
        <f t="shared" si="29"/>
        <v>0</v>
      </c>
      <c r="I24" s="18">
        <v>72</v>
      </c>
      <c r="J24" s="19">
        <f t="shared" si="1"/>
        <v>8280</v>
      </c>
      <c r="K24" s="18">
        <v>64</v>
      </c>
      <c r="L24" s="19">
        <f t="shared" si="2"/>
        <v>5440</v>
      </c>
      <c r="M24" s="31">
        <v>58</v>
      </c>
      <c r="N24" s="19">
        <f t="shared" si="3"/>
        <v>5336</v>
      </c>
      <c r="O24" s="19">
        <f t="shared" si="4"/>
        <v>296</v>
      </c>
      <c r="P24" s="19">
        <f t="shared" si="5"/>
        <v>46086</v>
      </c>
      <c r="Q24" s="19">
        <v>795</v>
      </c>
      <c r="R24" s="19">
        <v>0</v>
      </c>
      <c r="S24" s="41">
        <f t="shared" si="6"/>
        <v>46881</v>
      </c>
      <c r="T24" s="41">
        <f t="shared" si="7"/>
        <v>102</v>
      </c>
      <c r="U24" s="41">
        <f t="shared" si="8"/>
        <v>27825</v>
      </c>
      <c r="V24" s="41">
        <f t="shared" si="9"/>
        <v>194</v>
      </c>
      <c r="W24" s="41">
        <f t="shared" si="10"/>
        <v>19056</v>
      </c>
    </row>
    <row r="25" s="4" customFormat="1" ht="19" customHeight="1" spans="1:23">
      <c r="A25" s="17">
        <v>21</v>
      </c>
      <c r="B25" s="20" t="s">
        <v>39</v>
      </c>
      <c r="C25" s="18">
        <v>201</v>
      </c>
      <c r="D25" s="19">
        <f t="shared" ref="D25:H25" si="30">C25*265</f>
        <v>53265</v>
      </c>
      <c r="E25" s="18">
        <v>60</v>
      </c>
      <c r="F25" s="19">
        <f t="shared" si="30"/>
        <v>15900</v>
      </c>
      <c r="G25" s="19">
        <v>0</v>
      </c>
      <c r="H25" s="19">
        <f t="shared" si="30"/>
        <v>0</v>
      </c>
      <c r="I25" s="18">
        <v>188</v>
      </c>
      <c r="J25" s="19">
        <f t="shared" si="1"/>
        <v>21620</v>
      </c>
      <c r="K25" s="18">
        <v>191</v>
      </c>
      <c r="L25" s="19">
        <f t="shared" si="2"/>
        <v>16235</v>
      </c>
      <c r="M25" s="31">
        <v>155</v>
      </c>
      <c r="N25" s="19">
        <f t="shared" si="3"/>
        <v>14260</v>
      </c>
      <c r="O25" s="19">
        <f t="shared" si="4"/>
        <v>795</v>
      </c>
      <c r="P25" s="19">
        <f t="shared" si="5"/>
        <v>121280</v>
      </c>
      <c r="Q25" s="19">
        <v>530</v>
      </c>
      <c r="R25" s="19">
        <v>455</v>
      </c>
      <c r="S25" s="41">
        <f t="shared" si="6"/>
        <v>122265</v>
      </c>
      <c r="T25" s="41">
        <f t="shared" si="7"/>
        <v>261</v>
      </c>
      <c r="U25" s="41">
        <f t="shared" si="8"/>
        <v>69695</v>
      </c>
      <c r="V25" s="41">
        <f t="shared" si="9"/>
        <v>534</v>
      </c>
      <c r="W25" s="41">
        <f t="shared" si="10"/>
        <v>52570</v>
      </c>
    </row>
    <row r="26" s="4" customFormat="1" ht="19" customHeight="1" spans="1:23">
      <c r="A26" s="20">
        <v>22</v>
      </c>
      <c r="B26" s="20" t="s">
        <v>40</v>
      </c>
      <c r="C26" s="18">
        <v>153</v>
      </c>
      <c r="D26" s="19">
        <f t="shared" ref="D26:H26" si="31">C26*265</f>
        <v>40545</v>
      </c>
      <c r="E26" s="18">
        <v>33</v>
      </c>
      <c r="F26" s="19">
        <f t="shared" si="31"/>
        <v>8745</v>
      </c>
      <c r="G26" s="19">
        <v>1</v>
      </c>
      <c r="H26" s="19">
        <f t="shared" si="31"/>
        <v>265</v>
      </c>
      <c r="I26" s="18">
        <v>89</v>
      </c>
      <c r="J26" s="19">
        <f t="shared" si="1"/>
        <v>10235</v>
      </c>
      <c r="K26" s="18">
        <v>92</v>
      </c>
      <c r="L26" s="19">
        <f t="shared" si="2"/>
        <v>7820</v>
      </c>
      <c r="M26" s="31">
        <v>105</v>
      </c>
      <c r="N26" s="19">
        <f t="shared" si="3"/>
        <v>9660</v>
      </c>
      <c r="O26" s="19">
        <f t="shared" si="4"/>
        <v>473</v>
      </c>
      <c r="P26" s="19">
        <f t="shared" si="5"/>
        <v>77270</v>
      </c>
      <c r="Q26" s="19">
        <v>0</v>
      </c>
      <c r="R26" s="19">
        <v>85</v>
      </c>
      <c r="S26" s="41">
        <f t="shared" si="6"/>
        <v>77355</v>
      </c>
      <c r="T26" s="41">
        <f t="shared" si="7"/>
        <v>187</v>
      </c>
      <c r="U26" s="41">
        <f t="shared" si="8"/>
        <v>49555</v>
      </c>
      <c r="V26" s="41">
        <f t="shared" si="9"/>
        <v>286</v>
      </c>
      <c r="W26" s="41">
        <f t="shared" si="10"/>
        <v>27800</v>
      </c>
    </row>
    <row r="27" s="4" customFormat="1" ht="19" customHeight="1" spans="1:23">
      <c r="A27" s="17">
        <v>23</v>
      </c>
      <c r="B27" s="20" t="s">
        <v>41</v>
      </c>
      <c r="C27" s="18">
        <v>115</v>
      </c>
      <c r="D27" s="19">
        <f t="shared" ref="D27:H27" si="32">C27*265</f>
        <v>30475</v>
      </c>
      <c r="E27" s="18">
        <v>27</v>
      </c>
      <c r="F27" s="19">
        <f t="shared" si="32"/>
        <v>7155</v>
      </c>
      <c r="G27" s="19">
        <v>1</v>
      </c>
      <c r="H27" s="19">
        <f t="shared" si="32"/>
        <v>265</v>
      </c>
      <c r="I27" s="18">
        <v>80</v>
      </c>
      <c r="J27" s="19">
        <f t="shared" si="1"/>
        <v>9200</v>
      </c>
      <c r="K27" s="18">
        <v>72</v>
      </c>
      <c r="L27" s="19">
        <f t="shared" si="2"/>
        <v>6120</v>
      </c>
      <c r="M27" s="31">
        <v>65</v>
      </c>
      <c r="N27" s="19">
        <f t="shared" si="3"/>
        <v>5980</v>
      </c>
      <c r="O27" s="19">
        <f t="shared" si="4"/>
        <v>360</v>
      </c>
      <c r="P27" s="19">
        <f t="shared" si="5"/>
        <v>59195</v>
      </c>
      <c r="Q27" s="19">
        <v>2120</v>
      </c>
      <c r="R27" s="19">
        <v>85</v>
      </c>
      <c r="S27" s="41">
        <f t="shared" si="6"/>
        <v>61400</v>
      </c>
      <c r="T27" s="41">
        <f t="shared" si="7"/>
        <v>143</v>
      </c>
      <c r="U27" s="41">
        <f t="shared" si="8"/>
        <v>40015</v>
      </c>
      <c r="V27" s="41">
        <f t="shared" si="9"/>
        <v>217</v>
      </c>
      <c r="W27" s="41">
        <f t="shared" si="10"/>
        <v>21385</v>
      </c>
    </row>
    <row r="28" s="4" customFormat="1" ht="19" customHeight="1" spans="1:23">
      <c r="A28" s="20">
        <v>24</v>
      </c>
      <c r="B28" s="20" t="s">
        <v>42</v>
      </c>
      <c r="C28" s="18">
        <v>88</v>
      </c>
      <c r="D28" s="19">
        <f t="shared" ref="D28:H28" si="33">C28*265</f>
        <v>23320</v>
      </c>
      <c r="E28" s="18">
        <v>36</v>
      </c>
      <c r="F28" s="19">
        <f t="shared" si="33"/>
        <v>9540</v>
      </c>
      <c r="G28" s="19">
        <v>0</v>
      </c>
      <c r="H28" s="19">
        <f t="shared" si="33"/>
        <v>0</v>
      </c>
      <c r="I28" s="18">
        <v>42</v>
      </c>
      <c r="J28" s="19">
        <f t="shared" si="1"/>
        <v>4830</v>
      </c>
      <c r="K28" s="18">
        <v>29</v>
      </c>
      <c r="L28" s="19">
        <f t="shared" si="2"/>
        <v>2465</v>
      </c>
      <c r="M28" s="31">
        <v>70</v>
      </c>
      <c r="N28" s="19">
        <f t="shared" si="3"/>
        <v>6440</v>
      </c>
      <c r="O28" s="19">
        <f t="shared" si="4"/>
        <v>265</v>
      </c>
      <c r="P28" s="19">
        <f t="shared" si="5"/>
        <v>46595</v>
      </c>
      <c r="Q28" s="19">
        <v>265</v>
      </c>
      <c r="R28" s="19">
        <v>177</v>
      </c>
      <c r="S28" s="41">
        <f t="shared" si="6"/>
        <v>47037</v>
      </c>
      <c r="T28" s="41">
        <f t="shared" si="7"/>
        <v>124</v>
      </c>
      <c r="U28" s="41">
        <f t="shared" si="8"/>
        <v>33125</v>
      </c>
      <c r="V28" s="41">
        <f t="shared" si="9"/>
        <v>141</v>
      </c>
      <c r="W28" s="41">
        <f t="shared" si="10"/>
        <v>13912</v>
      </c>
    </row>
    <row r="29" s="4" customFormat="1" ht="19" customHeight="1" spans="1:23">
      <c r="A29" s="17">
        <v>25</v>
      </c>
      <c r="B29" s="22" t="s">
        <v>43</v>
      </c>
      <c r="C29" s="18">
        <v>15</v>
      </c>
      <c r="D29" s="19">
        <f t="shared" ref="D29:H29" si="34">C29*265</f>
        <v>3975</v>
      </c>
      <c r="E29" s="18">
        <v>0</v>
      </c>
      <c r="F29" s="19">
        <f t="shared" si="34"/>
        <v>0</v>
      </c>
      <c r="G29" s="19">
        <v>0</v>
      </c>
      <c r="H29" s="19">
        <f t="shared" si="34"/>
        <v>0</v>
      </c>
      <c r="I29" s="18">
        <v>12</v>
      </c>
      <c r="J29" s="19">
        <f t="shared" si="1"/>
        <v>1380</v>
      </c>
      <c r="K29" s="18">
        <v>11</v>
      </c>
      <c r="L29" s="19">
        <f t="shared" si="2"/>
        <v>935</v>
      </c>
      <c r="M29" s="31">
        <v>7</v>
      </c>
      <c r="N29" s="19">
        <f t="shared" si="3"/>
        <v>644</v>
      </c>
      <c r="O29" s="19">
        <f t="shared" si="4"/>
        <v>45</v>
      </c>
      <c r="P29" s="19">
        <f t="shared" si="5"/>
        <v>6934</v>
      </c>
      <c r="Q29" s="19">
        <v>0</v>
      </c>
      <c r="R29" s="19">
        <v>0</v>
      </c>
      <c r="S29" s="41">
        <f t="shared" si="6"/>
        <v>6934</v>
      </c>
      <c r="T29" s="41">
        <f t="shared" si="7"/>
        <v>15</v>
      </c>
      <c r="U29" s="41">
        <f t="shared" si="8"/>
        <v>3975</v>
      </c>
      <c r="V29" s="41">
        <f t="shared" si="9"/>
        <v>30</v>
      </c>
      <c r="W29" s="41">
        <f t="shared" si="10"/>
        <v>2959</v>
      </c>
    </row>
    <row r="30" s="4" customFormat="1" ht="19" customHeight="1" spans="1:23">
      <c r="A30" s="20">
        <v>26</v>
      </c>
      <c r="B30" s="22" t="s">
        <v>44</v>
      </c>
      <c r="C30" s="18">
        <v>26</v>
      </c>
      <c r="D30" s="19">
        <f t="shared" ref="D30:H30" si="35">C30*265</f>
        <v>6890</v>
      </c>
      <c r="E30" s="18">
        <v>0</v>
      </c>
      <c r="F30" s="19">
        <f t="shared" si="35"/>
        <v>0</v>
      </c>
      <c r="G30" s="19">
        <v>0</v>
      </c>
      <c r="H30" s="19">
        <f t="shared" si="35"/>
        <v>0</v>
      </c>
      <c r="I30" s="18">
        <v>12</v>
      </c>
      <c r="J30" s="19">
        <f t="shared" si="1"/>
        <v>1380</v>
      </c>
      <c r="K30" s="18">
        <v>22</v>
      </c>
      <c r="L30" s="19">
        <f t="shared" si="2"/>
        <v>1870</v>
      </c>
      <c r="M30" s="31">
        <v>13</v>
      </c>
      <c r="N30" s="19">
        <f t="shared" si="3"/>
        <v>1196</v>
      </c>
      <c r="O30" s="19">
        <f t="shared" si="4"/>
        <v>73</v>
      </c>
      <c r="P30" s="19">
        <f t="shared" si="5"/>
        <v>11336</v>
      </c>
      <c r="Q30" s="19">
        <v>0</v>
      </c>
      <c r="R30" s="19">
        <v>285</v>
      </c>
      <c r="S30" s="41">
        <f t="shared" si="6"/>
        <v>11621</v>
      </c>
      <c r="T30" s="41">
        <f t="shared" si="7"/>
        <v>26</v>
      </c>
      <c r="U30" s="41">
        <f t="shared" si="8"/>
        <v>6890</v>
      </c>
      <c r="V30" s="41">
        <f t="shared" si="9"/>
        <v>47</v>
      </c>
      <c r="W30" s="41">
        <f t="shared" si="10"/>
        <v>4731</v>
      </c>
    </row>
    <row r="31" s="4" customFormat="1" ht="19" customHeight="1" spans="1:24">
      <c r="A31" s="20" t="s">
        <v>45</v>
      </c>
      <c r="B31" s="20"/>
      <c r="C31" s="18">
        <f t="shared" ref="C31:W31" si="36">SUM(C5:C30)</f>
        <v>4949</v>
      </c>
      <c r="D31" s="18">
        <f t="shared" si="36"/>
        <v>1311485</v>
      </c>
      <c r="E31" s="18">
        <f t="shared" si="36"/>
        <v>2026</v>
      </c>
      <c r="F31" s="18">
        <f t="shared" si="36"/>
        <v>536890</v>
      </c>
      <c r="G31" s="18">
        <f t="shared" si="36"/>
        <v>14</v>
      </c>
      <c r="H31" s="18">
        <f t="shared" si="36"/>
        <v>3710</v>
      </c>
      <c r="I31" s="18">
        <f t="shared" si="36"/>
        <v>3209</v>
      </c>
      <c r="J31" s="18">
        <f t="shared" si="36"/>
        <v>369035</v>
      </c>
      <c r="K31" s="18">
        <f t="shared" si="36"/>
        <v>3554</v>
      </c>
      <c r="L31" s="18">
        <f t="shared" si="36"/>
        <v>302090</v>
      </c>
      <c r="M31" s="18">
        <f t="shared" si="36"/>
        <v>4190</v>
      </c>
      <c r="N31" s="18">
        <f t="shared" si="36"/>
        <v>385480</v>
      </c>
      <c r="O31" s="18">
        <f t="shared" si="36"/>
        <v>17942</v>
      </c>
      <c r="P31" s="18">
        <f t="shared" si="36"/>
        <v>2908690</v>
      </c>
      <c r="Q31" s="18">
        <f t="shared" si="36"/>
        <v>20140</v>
      </c>
      <c r="R31" s="18">
        <f t="shared" si="36"/>
        <v>5671</v>
      </c>
      <c r="S31" s="18">
        <f t="shared" si="36"/>
        <v>2934501</v>
      </c>
      <c r="T31" s="18">
        <f t="shared" si="36"/>
        <v>6989</v>
      </c>
      <c r="U31" s="18">
        <f t="shared" si="36"/>
        <v>1872225</v>
      </c>
      <c r="V31" s="18">
        <f t="shared" si="36"/>
        <v>10953</v>
      </c>
      <c r="W31" s="18">
        <f t="shared" si="36"/>
        <v>1062276</v>
      </c>
      <c r="X31" s="42"/>
    </row>
    <row r="32" s="5" customFormat="1" customHeight="1" spans="1:2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32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s="5" customFormat="1" customHeight="1" spans="3:20">
      <c r="C33" s="7"/>
      <c r="E33" s="7"/>
      <c r="I33" s="33"/>
      <c r="K33" s="7"/>
      <c r="T33" s="8"/>
    </row>
    <row r="34" s="6" customFormat="1" customHeight="1" spans="3:23">
      <c r="C34" s="24"/>
      <c r="E34" s="24"/>
      <c r="I34" s="34"/>
      <c r="K34" s="24"/>
      <c r="T34" s="43">
        <f>D31+F31+H31</f>
        <v>1852085</v>
      </c>
      <c r="U34" s="6">
        <f>J31+L31</f>
        <v>671125</v>
      </c>
      <c r="V34" s="44">
        <f>T31+V31</f>
        <v>17942</v>
      </c>
      <c r="W34" s="44">
        <f>U31+W31</f>
        <v>2934501</v>
      </c>
    </row>
    <row r="35" s="5" customFormat="1" customHeight="1" spans="3:20">
      <c r="C35" s="7"/>
      <c r="E35" s="7"/>
      <c r="I35" s="33"/>
      <c r="K35" s="7"/>
      <c r="T35" s="8"/>
    </row>
    <row r="36" s="5" customFormat="1" customHeight="1" spans="3:20">
      <c r="C36" s="7"/>
      <c r="E36" s="7"/>
      <c r="I36" s="33"/>
      <c r="K36" s="7"/>
      <c r="T36" s="8"/>
    </row>
    <row r="37" s="5" customFormat="1" customHeight="1" spans="3:20">
      <c r="C37" s="7"/>
      <c r="E37" s="7"/>
      <c r="I37" s="33"/>
      <c r="K37" s="7"/>
      <c r="T37" s="8"/>
    </row>
    <row r="38" s="5" customFormat="1" customHeight="1" spans="3:20">
      <c r="C38" s="7"/>
      <c r="E38" s="7"/>
      <c r="I38" s="33"/>
      <c r="K38" s="7"/>
      <c r="T38" s="8"/>
    </row>
    <row r="39" s="5" customFormat="1" customHeight="1" spans="3:20">
      <c r="C39" s="7"/>
      <c r="E39" s="7"/>
      <c r="I39" s="33"/>
      <c r="K39" s="7"/>
      <c r="T39" s="8"/>
    </row>
    <row r="40" s="5" customFormat="1" customHeight="1" spans="3:20">
      <c r="C40" s="7"/>
      <c r="E40" s="7"/>
      <c r="I40" s="33"/>
      <c r="K40" s="7"/>
      <c r="T40" s="8"/>
    </row>
    <row r="41" s="5" customFormat="1" customHeight="1" spans="3:20">
      <c r="C41" s="7"/>
      <c r="E41" s="7"/>
      <c r="I41" s="33"/>
      <c r="K41" s="7"/>
      <c r="T41" s="8"/>
    </row>
    <row r="42" s="5" customFormat="1" customHeight="1" spans="3:20">
      <c r="C42" s="7"/>
      <c r="E42" s="7"/>
      <c r="I42" s="33"/>
      <c r="K42" s="7"/>
      <c r="T42" s="8"/>
    </row>
    <row r="43" s="5" customFormat="1" customHeight="1" spans="3:20">
      <c r="C43" s="7"/>
      <c r="E43" s="7"/>
      <c r="I43" s="33"/>
      <c r="K43" s="7"/>
      <c r="T43" s="8"/>
    </row>
    <row r="44" s="5" customFormat="1" customHeight="1" spans="3:20">
      <c r="C44" s="7"/>
      <c r="E44" s="7"/>
      <c r="I44" s="33"/>
      <c r="K44" s="7"/>
      <c r="T44" s="8"/>
    </row>
    <row r="45" s="5" customFormat="1" customHeight="1" spans="3:20">
      <c r="C45" s="7"/>
      <c r="E45" s="7"/>
      <c r="I45" s="33"/>
      <c r="K45" s="7"/>
      <c r="T45" s="8"/>
    </row>
    <row r="46" s="5" customFormat="1" customHeight="1" spans="3:20">
      <c r="C46" s="7"/>
      <c r="E46" s="7"/>
      <c r="I46" s="33"/>
      <c r="K46" s="7"/>
      <c r="T46" s="8"/>
    </row>
    <row r="47" s="5" customFormat="1" customHeight="1" spans="3:20">
      <c r="C47" s="7"/>
      <c r="E47" s="7"/>
      <c r="I47" s="33"/>
      <c r="K47" s="7"/>
      <c r="T47" s="8"/>
    </row>
    <row r="48" s="5" customFormat="1" customHeight="1" spans="3:20">
      <c r="C48" s="7"/>
      <c r="E48" s="7"/>
      <c r="I48" s="33"/>
      <c r="K48" s="7"/>
      <c r="T48" s="8"/>
    </row>
    <row r="49" s="5" customFormat="1" customHeight="1" spans="3:20">
      <c r="C49" s="7"/>
      <c r="E49" s="7"/>
      <c r="I49" s="33"/>
      <c r="K49" s="7"/>
      <c r="T49" s="8"/>
    </row>
    <row r="50" s="5" customFormat="1" customHeight="1" spans="3:20">
      <c r="C50" s="7"/>
      <c r="E50" s="7"/>
      <c r="I50" s="33"/>
      <c r="K50" s="7"/>
      <c r="T50" s="8"/>
    </row>
    <row r="51" s="5" customFormat="1" customHeight="1" spans="3:20">
      <c r="C51" s="7"/>
      <c r="E51" s="7"/>
      <c r="I51" s="33"/>
      <c r="K51" s="7"/>
      <c r="T51" s="8"/>
    </row>
    <row r="52" s="5" customFormat="1" customHeight="1" spans="3:20">
      <c r="C52" s="7"/>
      <c r="E52" s="7"/>
      <c r="I52" s="33"/>
      <c r="K52" s="7"/>
      <c r="T52" s="8"/>
    </row>
    <row r="53" s="5" customFormat="1" customHeight="1" spans="3:20">
      <c r="C53" s="7"/>
      <c r="E53" s="7"/>
      <c r="I53" s="33"/>
      <c r="K53" s="7"/>
      <c r="T53" s="8"/>
    </row>
    <row r="54" s="5" customFormat="1" customHeight="1" spans="3:20">
      <c r="C54" s="7"/>
      <c r="E54" s="7"/>
      <c r="I54" s="33"/>
      <c r="K54" s="7"/>
      <c r="T54" s="8"/>
    </row>
    <row r="55" s="5" customFormat="1" customHeight="1" spans="3:20">
      <c r="C55" s="7"/>
      <c r="E55" s="7"/>
      <c r="I55" s="33"/>
      <c r="K55" s="7"/>
      <c r="T55" s="8"/>
    </row>
    <row r="56" s="5" customFormat="1" customHeight="1" spans="3:20">
      <c r="C56" s="7"/>
      <c r="E56" s="7"/>
      <c r="I56" s="35"/>
      <c r="K56" s="7"/>
      <c r="T56" s="8"/>
    </row>
    <row r="57" s="5" customFormat="1" customHeight="1" spans="3:20">
      <c r="C57" s="7"/>
      <c r="E57" s="7"/>
      <c r="I57" s="35"/>
      <c r="K57" s="7"/>
      <c r="T57" s="8"/>
    </row>
    <row r="58" s="5" customFormat="1" customHeight="1" spans="3:20">
      <c r="C58" s="7"/>
      <c r="E58" s="7"/>
      <c r="I58" s="35"/>
      <c r="K58" s="7"/>
      <c r="T58" s="8"/>
    </row>
  </sheetData>
  <sortState ref="A5:V30">
    <sortCondition ref="A5:A30"/>
  </sortState>
  <mergeCells count="19">
    <mergeCell ref="A1:W1"/>
    <mergeCell ref="Q2:S2"/>
    <mergeCell ref="T2:W2"/>
    <mergeCell ref="C3:D3"/>
    <mergeCell ref="E3:F3"/>
    <mergeCell ref="G3:H3"/>
    <mergeCell ref="I3:J3"/>
    <mergeCell ref="K3:L3"/>
    <mergeCell ref="M3:N3"/>
    <mergeCell ref="Q3:R3"/>
    <mergeCell ref="T3:U3"/>
    <mergeCell ref="V3:W3"/>
    <mergeCell ref="A31:B31"/>
    <mergeCell ref="A32:W32"/>
    <mergeCell ref="A3:A4"/>
    <mergeCell ref="B3:B4"/>
    <mergeCell ref="O3:O4"/>
    <mergeCell ref="P3:P4"/>
    <mergeCell ref="S3:S4"/>
  </mergeCells>
  <printOptions horizontalCentered="1" verticalCentered="1"/>
  <pageMargins left="0" right="0" top="0" bottom="0" header="0.511805555555556" footer="0"/>
  <pageSetup paperSize="9" scale="84" fitToWidth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cp:lastPrinted>2020-11-11T01:05:00Z</cp:lastPrinted>
  <dcterms:modified xsi:type="dcterms:W3CDTF">2021-11-17T03:16:13Z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ICV">
    <vt:lpwstr>9A3BD0916A5843D7978528770D6B98E3</vt:lpwstr>
  </property>
</Properties>
</file>