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35" tabRatio="806"/>
  </bookViews>
  <sheets>
    <sheet name="汇总表" sheetId="1" r:id="rId1"/>
  </sheets>
  <definedNames>
    <definedName name="_xlnm.Print_Area" localSheetId="0">汇总表!$A$1:$Y$32</definedName>
  </definedNames>
  <calcPr calcId="144525"/>
</workbook>
</file>

<file path=xl/sharedStrings.xml><?xml version="1.0" encoding="utf-8"?>
<sst xmlns="http://schemas.openxmlformats.org/spreadsheetml/2006/main" count="47">
  <si>
    <t>2022年9月福清市困难残疾人生活补贴和重度残疾人护理补贴经费汇总表</t>
  </si>
  <si>
    <t xml:space="preserve">制表单位：福清市民政局                                                                                            </t>
  </si>
  <si>
    <t>单位：人/元</t>
  </si>
  <si>
    <t>序号</t>
  </si>
  <si>
    <t>镇(街)</t>
  </si>
  <si>
    <t>低保户</t>
  </si>
  <si>
    <t>60周岁</t>
  </si>
  <si>
    <t>低保　　边缘户</t>
  </si>
  <si>
    <t>非困一级护理（115）</t>
  </si>
  <si>
    <t>困难一级护理（119）</t>
  </si>
  <si>
    <t>非困二级护理（85）</t>
  </si>
  <si>
    <t>困难二级护理（99）</t>
  </si>
  <si>
    <t>合计人数</t>
  </si>
  <si>
    <t>合计
金额</t>
  </si>
  <si>
    <t>补发金额</t>
  </si>
  <si>
    <t>实发金额</t>
  </si>
  <si>
    <t>生活</t>
  </si>
  <si>
    <t>护理</t>
  </si>
  <si>
    <t>人数</t>
  </si>
  <si>
    <t>金额</t>
  </si>
  <si>
    <t>玉屏街道</t>
  </si>
  <si>
    <t>龙山街道</t>
  </si>
  <si>
    <t>龙江街道</t>
  </si>
  <si>
    <t>音西街道</t>
  </si>
  <si>
    <t>阳下街道</t>
  </si>
  <si>
    <t>宏路街道</t>
  </si>
  <si>
    <t>石竹街道</t>
  </si>
  <si>
    <t>海口镇</t>
  </si>
  <si>
    <t>城头镇</t>
  </si>
  <si>
    <t>南岭镇</t>
  </si>
  <si>
    <t>龙田镇</t>
  </si>
  <si>
    <t>江镜镇</t>
  </si>
  <si>
    <t>港头镇</t>
  </si>
  <si>
    <t>高山镇</t>
  </si>
  <si>
    <t>沙埔镇</t>
  </si>
  <si>
    <t>三山镇</t>
  </si>
  <si>
    <t>东瀚镇</t>
  </si>
  <si>
    <t>渔溪镇</t>
  </si>
  <si>
    <t>上迳镇</t>
  </si>
  <si>
    <t>新厝镇</t>
  </si>
  <si>
    <t>江阴镇</t>
  </si>
  <si>
    <t>东张镇</t>
  </si>
  <si>
    <t>镜洋镇</t>
  </si>
  <si>
    <t>一都镇</t>
  </si>
  <si>
    <t>东阁农场</t>
  </si>
  <si>
    <t>江镜农场</t>
  </si>
  <si>
    <t>合计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</si>
</sst>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9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176" fontId="35" fillId="0" borderId="0" applyFont="0" applyFill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56" applyFont="1" applyBorder="1" applyAlignment="1">
      <alignment vertical="center"/>
    </xf>
    <xf numFmtId="0" fontId="8" fillId="2" borderId="1" xfId="56" applyFont="1" applyFill="1" applyBorder="1" applyAlignment="1">
      <alignment vertical="center"/>
    </xf>
    <xf numFmtId="0" fontId="9" fillId="0" borderId="2" xfId="56" applyFont="1" applyBorder="1" applyAlignment="1">
      <alignment horizontal="center" vertical="center"/>
    </xf>
    <xf numFmtId="0" fontId="9" fillId="0" borderId="3" xfId="56" applyFont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/>
    </xf>
    <xf numFmtId="0" fontId="9" fillId="2" borderId="3" xfId="56" applyFont="1" applyFill="1" applyBorder="1" applyAlignment="1">
      <alignment horizontal="center" vertical="center" wrapText="1"/>
    </xf>
    <xf numFmtId="0" fontId="9" fillId="0" borderId="3" xfId="56" applyFont="1" applyBorder="1" applyAlignment="1">
      <alignment horizontal="center" vertical="center"/>
    </xf>
    <xf numFmtId="0" fontId="3" fillId="0" borderId="4" xfId="56" applyFont="1" applyBorder="1" applyAlignment="1">
      <alignment horizontal="center" vertical="center"/>
    </xf>
    <xf numFmtId="0" fontId="3" fillId="2" borderId="3" xfId="56" applyFont="1" applyFill="1" applyBorder="1" applyAlignment="1">
      <alignment horizontal="center"/>
    </xf>
    <xf numFmtId="0" fontId="3" fillId="0" borderId="3" xfId="56" applyFont="1" applyBorder="1" applyAlignment="1">
      <alignment horizontal="center"/>
    </xf>
    <xf numFmtId="0" fontId="3" fillId="0" borderId="3" xfId="56" applyFont="1" applyBorder="1" applyAlignment="1">
      <alignment horizontal="center" vertical="center"/>
    </xf>
    <xf numFmtId="0" fontId="3" fillId="0" borderId="3" xfId="56" applyFont="1" applyFill="1" applyBorder="1" applyAlignment="1">
      <alignment horizontal="center" vertical="center"/>
    </xf>
    <xf numFmtId="0" fontId="3" fillId="0" borderId="5" xfId="56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9" fillId="0" borderId="6" xfId="56" applyFont="1" applyBorder="1" applyAlignment="1">
      <alignment horizontal="center" vertical="center" wrapText="1"/>
    </xf>
    <xf numFmtId="0" fontId="9" fillId="0" borderId="5" xfId="56" applyFont="1" applyBorder="1" applyAlignment="1">
      <alignment horizontal="center" vertical="center" wrapText="1"/>
    </xf>
    <xf numFmtId="0" fontId="3" fillId="0" borderId="3" xfId="56" applyNumberFormat="1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1" fillId="2" borderId="0" xfId="56" applyFont="1" applyFill="1" applyBorder="1" applyAlignment="1">
      <alignment horizontal="center"/>
    </xf>
    <xf numFmtId="0" fontId="12" fillId="2" borderId="0" xfId="56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0" borderId="2" xfId="56" applyFont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0" fontId="9" fillId="0" borderId="6" xfId="56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9" fillId="0" borderId="3" xfId="56" applyFont="1" applyFill="1" applyBorder="1" applyAlignment="1">
      <alignment horizontal="center" vertical="center" wrapText="1"/>
    </xf>
    <xf numFmtId="0" fontId="9" fillId="0" borderId="4" xfId="56" applyFont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  <cellStyle name="常规_Sheet1" xfId="56"/>
    <cellStyle name="货币 2" xfId="57"/>
    <cellStyle name="常规 2_东阁华侨农场--惠民资金发放数据收集模板_东阁华侨农场--惠民资金发放数据收集模板_东阁华侨农场残疾人--惠民资金发放数据收集" xfId="58"/>
  </cellStyles>
  <tableStyles count="0" defaultTableStyle="TableStyleMedium9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58"/>
  <sheetViews>
    <sheetView tabSelected="1" workbookViewId="0">
      <selection activeCell="H13" sqref="H13"/>
    </sheetView>
  </sheetViews>
  <sheetFormatPr defaultColWidth="9" defaultRowHeight="21" customHeight="1"/>
  <cols>
    <col min="1" max="1" width="3.37962962962963" style="5" customWidth="1"/>
    <col min="2" max="2" width="8.12962962962963" style="5" customWidth="1"/>
    <col min="3" max="3" width="5" style="7" customWidth="1"/>
    <col min="4" max="4" width="8.37962962962963" style="5" customWidth="1"/>
    <col min="5" max="5" width="5.37962962962963" style="7" customWidth="1"/>
    <col min="6" max="6" width="7.5" style="5" customWidth="1"/>
    <col min="7" max="7" width="4.25" style="5" customWidth="1"/>
    <col min="8" max="8" width="5.5" style="5" customWidth="1"/>
    <col min="9" max="9" width="5.5" style="7" customWidth="1"/>
    <col min="10" max="10" width="7.5" style="5" customWidth="1"/>
    <col min="11" max="11" width="4.62962962962963" style="7" customWidth="1"/>
    <col min="12" max="12" width="7.5" style="5" customWidth="1"/>
    <col min="13" max="13" width="5.25" style="7" customWidth="1"/>
    <col min="14" max="14" width="7.5" style="5" customWidth="1"/>
    <col min="15" max="15" width="5.62962962962963" style="5" customWidth="1"/>
    <col min="16" max="16" width="7.87962962962963" style="5" customWidth="1"/>
    <col min="17" max="17" width="6" style="5" customWidth="1"/>
    <col min="18" max="18" width="8.25" style="5" customWidth="1"/>
    <col min="19" max="19" width="7.37962962962963" style="5" customWidth="1"/>
    <col min="20" max="20" width="6.37962962962963" style="5" customWidth="1"/>
    <col min="21" max="21" width="9" style="5" customWidth="1"/>
    <col min="22" max="22" width="6.75" style="8" customWidth="1"/>
    <col min="23" max="23" width="8.12962962962963" style="5" customWidth="1"/>
    <col min="24" max="24" width="5.87962962962963" style="5" customWidth="1"/>
    <col min="25" max="25" width="8.12962962962963" style="5" customWidth="1"/>
    <col min="26" max="16384" width="9" style="5"/>
  </cols>
  <sheetData>
    <row r="1" s="1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 t="s">
        <v>1</v>
      </c>
      <c r="B2" s="10"/>
      <c r="C2" s="11"/>
      <c r="D2" s="10"/>
      <c r="E2" s="11"/>
      <c r="F2" s="10"/>
      <c r="G2" s="10"/>
      <c r="H2" s="10"/>
      <c r="I2" s="11"/>
      <c r="J2" s="10"/>
      <c r="K2" s="11"/>
      <c r="L2" s="10"/>
      <c r="M2" s="11"/>
      <c r="N2" s="10"/>
      <c r="O2" s="10"/>
      <c r="P2" s="10"/>
      <c r="Q2" s="10"/>
      <c r="R2" s="10"/>
      <c r="S2" s="10"/>
      <c r="T2" s="10"/>
      <c r="U2" s="10"/>
      <c r="V2" s="10" t="s">
        <v>2</v>
      </c>
      <c r="W2" s="10"/>
      <c r="X2" s="10"/>
      <c r="Y2" s="10"/>
    </row>
    <row r="3" s="3" customFormat="1" ht="29" customHeight="1" spans="1:25">
      <c r="A3" s="12" t="s">
        <v>3</v>
      </c>
      <c r="B3" s="12" t="s">
        <v>4</v>
      </c>
      <c r="C3" s="13" t="s">
        <v>5</v>
      </c>
      <c r="D3" s="13"/>
      <c r="E3" s="13" t="s">
        <v>6</v>
      </c>
      <c r="F3" s="13"/>
      <c r="G3" s="13" t="s">
        <v>7</v>
      </c>
      <c r="H3" s="13"/>
      <c r="I3" s="25" t="s">
        <v>8</v>
      </c>
      <c r="J3" s="26"/>
      <c r="K3" s="25" t="s">
        <v>9</v>
      </c>
      <c r="L3" s="26"/>
      <c r="M3" s="25" t="s">
        <v>10</v>
      </c>
      <c r="N3" s="26"/>
      <c r="O3" s="25" t="s">
        <v>11</v>
      </c>
      <c r="P3" s="26"/>
      <c r="Q3" s="32" t="s">
        <v>12</v>
      </c>
      <c r="R3" s="33" t="s">
        <v>13</v>
      </c>
      <c r="S3" s="34" t="s">
        <v>14</v>
      </c>
      <c r="T3" s="35"/>
      <c r="U3" s="36" t="s">
        <v>15</v>
      </c>
      <c r="V3" s="37" t="s">
        <v>16</v>
      </c>
      <c r="W3" s="37"/>
      <c r="X3" s="37" t="s">
        <v>17</v>
      </c>
      <c r="Y3" s="37"/>
    </row>
    <row r="4" s="3" customFormat="1" ht="26" customHeight="1" spans="1:25">
      <c r="A4" s="14"/>
      <c r="B4" s="14"/>
      <c r="C4" s="15" t="s">
        <v>18</v>
      </c>
      <c r="D4" s="16" t="s">
        <v>19</v>
      </c>
      <c r="E4" s="15" t="s">
        <v>18</v>
      </c>
      <c r="F4" s="16" t="s">
        <v>19</v>
      </c>
      <c r="G4" s="13" t="s">
        <v>18</v>
      </c>
      <c r="H4" s="16" t="s">
        <v>19</v>
      </c>
      <c r="I4" s="15" t="s">
        <v>18</v>
      </c>
      <c r="J4" s="16" t="s">
        <v>19</v>
      </c>
      <c r="K4" s="15" t="s">
        <v>18</v>
      </c>
      <c r="L4" s="16" t="s">
        <v>19</v>
      </c>
      <c r="M4" s="15" t="s">
        <v>18</v>
      </c>
      <c r="N4" s="16" t="s">
        <v>19</v>
      </c>
      <c r="O4" s="15" t="s">
        <v>18</v>
      </c>
      <c r="P4" s="16" t="s">
        <v>19</v>
      </c>
      <c r="Q4" s="38"/>
      <c r="R4" s="39"/>
      <c r="S4" s="37" t="s">
        <v>16</v>
      </c>
      <c r="T4" s="40" t="s">
        <v>17</v>
      </c>
      <c r="U4" s="36"/>
      <c r="V4" s="15" t="s">
        <v>18</v>
      </c>
      <c r="W4" s="16" t="s">
        <v>19</v>
      </c>
      <c r="X4" s="15" t="s">
        <v>18</v>
      </c>
      <c r="Y4" s="16" t="s">
        <v>19</v>
      </c>
    </row>
    <row r="5" s="4" customFormat="1" ht="19" customHeight="1" spans="1:25">
      <c r="A5" s="17">
        <v>1</v>
      </c>
      <c r="B5" s="17" t="s">
        <v>20</v>
      </c>
      <c r="C5" s="18">
        <v>214</v>
      </c>
      <c r="D5" s="19">
        <f t="shared" ref="D5:D22" si="0">C5*285</f>
        <v>60990</v>
      </c>
      <c r="E5" s="18">
        <v>46</v>
      </c>
      <c r="F5" s="19">
        <f t="shared" ref="F5:F22" si="1">E5*285</f>
        <v>13110</v>
      </c>
      <c r="G5" s="19">
        <v>2</v>
      </c>
      <c r="H5" s="19">
        <f t="shared" ref="H5:H22" si="2">G5*285</f>
        <v>570</v>
      </c>
      <c r="I5" s="18">
        <v>82</v>
      </c>
      <c r="J5" s="19">
        <f t="shared" ref="J5:J30" si="3">I5*115</f>
        <v>9430</v>
      </c>
      <c r="K5" s="18">
        <v>79</v>
      </c>
      <c r="L5" s="19">
        <f t="shared" ref="L5:L30" si="4">K5*119</f>
        <v>9401</v>
      </c>
      <c r="M5" s="18">
        <v>138</v>
      </c>
      <c r="N5" s="19">
        <f t="shared" ref="N5:N30" si="5">M5*85</f>
        <v>11730</v>
      </c>
      <c r="O5" s="27">
        <v>156</v>
      </c>
      <c r="P5" s="19">
        <f t="shared" ref="P5:P30" si="6">O5*99</f>
        <v>15444</v>
      </c>
      <c r="Q5" s="19">
        <f t="shared" ref="Q5:Q30" si="7">C5+E5+G5+I5+K5+M5+O5</f>
        <v>717</v>
      </c>
      <c r="R5" s="19">
        <f t="shared" ref="R5:R30" si="8">D5+F5+H5+J5+L5+N5+P5</f>
        <v>120675</v>
      </c>
      <c r="S5" s="19">
        <v>0</v>
      </c>
      <c r="T5" s="19">
        <v>200</v>
      </c>
      <c r="U5" s="41">
        <f t="shared" ref="U5:U30" si="9">R5+S5+T5</f>
        <v>120875</v>
      </c>
      <c r="V5" s="41">
        <f t="shared" ref="V5:V30" si="10">C5+E5+G5</f>
        <v>262</v>
      </c>
      <c r="W5" s="41">
        <f t="shared" ref="W5:W30" si="11">D5+F5+H5+S5</f>
        <v>74670</v>
      </c>
      <c r="X5" s="41">
        <f t="shared" ref="X5:X30" si="12">I5+K5+M5+O5</f>
        <v>455</v>
      </c>
      <c r="Y5" s="41">
        <f t="shared" ref="Y5:Y30" si="13">J5+L5+N5+P5+T5</f>
        <v>46205</v>
      </c>
    </row>
    <row r="6" s="4" customFormat="1" ht="19" customHeight="1" spans="1:25">
      <c r="A6" s="20">
        <v>2</v>
      </c>
      <c r="B6" s="20" t="s">
        <v>21</v>
      </c>
      <c r="C6" s="18">
        <v>319</v>
      </c>
      <c r="D6" s="19">
        <f t="shared" si="0"/>
        <v>90915</v>
      </c>
      <c r="E6" s="18">
        <v>87</v>
      </c>
      <c r="F6" s="19">
        <f t="shared" si="1"/>
        <v>24795</v>
      </c>
      <c r="G6" s="19">
        <v>2</v>
      </c>
      <c r="H6" s="19">
        <f t="shared" si="2"/>
        <v>570</v>
      </c>
      <c r="I6" s="18">
        <v>44</v>
      </c>
      <c r="J6" s="19">
        <f t="shared" si="3"/>
        <v>5060</v>
      </c>
      <c r="K6" s="18">
        <v>112</v>
      </c>
      <c r="L6" s="19">
        <f t="shared" si="4"/>
        <v>13328</v>
      </c>
      <c r="M6" s="18">
        <v>95</v>
      </c>
      <c r="N6" s="19">
        <f t="shared" si="5"/>
        <v>8075</v>
      </c>
      <c r="O6" s="27">
        <v>231</v>
      </c>
      <c r="P6" s="19">
        <f t="shared" si="6"/>
        <v>22869</v>
      </c>
      <c r="Q6" s="19">
        <f t="shared" si="7"/>
        <v>890</v>
      </c>
      <c r="R6" s="19">
        <f t="shared" si="8"/>
        <v>165612</v>
      </c>
      <c r="S6" s="19">
        <v>1710</v>
      </c>
      <c r="T6" s="19">
        <v>297</v>
      </c>
      <c r="U6" s="41">
        <f t="shared" si="9"/>
        <v>167619</v>
      </c>
      <c r="V6" s="41">
        <f t="shared" si="10"/>
        <v>408</v>
      </c>
      <c r="W6" s="41">
        <f t="shared" si="11"/>
        <v>117990</v>
      </c>
      <c r="X6" s="41">
        <f t="shared" si="12"/>
        <v>482</v>
      </c>
      <c r="Y6" s="41">
        <f t="shared" si="13"/>
        <v>49629</v>
      </c>
    </row>
    <row r="7" s="4" customFormat="1" ht="19" customHeight="1" spans="1:25">
      <c r="A7" s="17">
        <v>3</v>
      </c>
      <c r="B7" s="20" t="s">
        <v>22</v>
      </c>
      <c r="C7" s="18">
        <v>146</v>
      </c>
      <c r="D7" s="19">
        <f t="shared" si="0"/>
        <v>41610</v>
      </c>
      <c r="E7" s="18">
        <v>76</v>
      </c>
      <c r="F7" s="19">
        <f t="shared" si="1"/>
        <v>21660</v>
      </c>
      <c r="G7" s="19">
        <v>1</v>
      </c>
      <c r="H7" s="19">
        <f t="shared" si="2"/>
        <v>285</v>
      </c>
      <c r="I7" s="18">
        <v>38</v>
      </c>
      <c r="J7" s="19">
        <f t="shared" si="3"/>
        <v>4370</v>
      </c>
      <c r="K7" s="18">
        <v>45</v>
      </c>
      <c r="L7" s="19">
        <f t="shared" si="4"/>
        <v>5355</v>
      </c>
      <c r="M7" s="18">
        <v>61</v>
      </c>
      <c r="N7" s="19">
        <f t="shared" si="5"/>
        <v>5185</v>
      </c>
      <c r="O7" s="27">
        <v>145</v>
      </c>
      <c r="P7" s="19">
        <f t="shared" si="6"/>
        <v>14355</v>
      </c>
      <c r="Q7" s="19">
        <f t="shared" si="7"/>
        <v>512</v>
      </c>
      <c r="R7" s="19">
        <f t="shared" si="8"/>
        <v>92820</v>
      </c>
      <c r="S7" s="19">
        <v>285</v>
      </c>
      <c r="T7" s="19">
        <v>0</v>
      </c>
      <c r="U7" s="41">
        <f t="shared" si="9"/>
        <v>93105</v>
      </c>
      <c r="V7" s="41">
        <f t="shared" si="10"/>
        <v>223</v>
      </c>
      <c r="W7" s="41">
        <f t="shared" si="11"/>
        <v>63840</v>
      </c>
      <c r="X7" s="41">
        <f t="shared" si="12"/>
        <v>289</v>
      </c>
      <c r="Y7" s="41">
        <f t="shared" si="13"/>
        <v>29265</v>
      </c>
    </row>
    <row r="8" s="4" customFormat="1" ht="19" customHeight="1" spans="1:25">
      <c r="A8" s="20">
        <v>4</v>
      </c>
      <c r="B8" s="20" t="s">
        <v>23</v>
      </c>
      <c r="C8" s="18">
        <v>131</v>
      </c>
      <c r="D8" s="19">
        <f t="shared" si="0"/>
        <v>37335</v>
      </c>
      <c r="E8" s="18">
        <v>49</v>
      </c>
      <c r="F8" s="19">
        <f t="shared" si="1"/>
        <v>13965</v>
      </c>
      <c r="G8" s="19">
        <v>0</v>
      </c>
      <c r="H8" s="19">
        <f t="shared" si="2"/>
        <v>0</v>
      </c>
      <c r="I8" s="18">
        <v>56</v>
      </c>
      <c r="J8" s="19">
        <f t="shared" si="3"/>
        <v>6440</v>
      </c>
      <c r="K8" s="18">
        <v>41</v>
      </c>
      <c r="L8" s="19">
        <f t="shared" si="4"/>
        <v>4879</v>
      </c>
      <c r="M8" s="18">
        <v>120</v>
      </c>
      <c r="N8" s="19">
        <f t="shared" si="5"/>
        <v>10200</v>
      </c>
      <c r="O8" s="27">
        <v>106</v>
      </c>
      <c r="P8" s="19">
        <f t="shared" si="6"/>
        <v>10494</v>
      </c>
      <c r="Q8" s="19">
        <f t="shared" si="7"/>
        <v>503</v>
      </c>
      <c r="R8" s="19">
        <f t="shared" si="8"/>
        <v>83313</v>
      </c>
      <c r="S8" s="19">
        <v>1140</v>
      </c>
      <c r="T8" s="19">
        <v>513</v>
      </c>
      <c r="U8" s="41">
        <f t="shared" si="9"/>
        <v>84966</v>
      </c>
      <c r="V8" s="41">
        <f t="shared" si="10"/>
        <v>180</v>
      </c>
      <c r="W8" s="41">
        <f t="shared" si="11"/>
        <v>52440</v>
      </c>
      <c r="X8" s="41">
        <f t="shared" si="12"/>
        <v>323</v>
      </c>
      <c r="Y8" s="41">
        <f t="shared" si="13"/>
        <v>32526</v>
      </c>
    </row>
    <row r="9" s="4" customFormat="1" ht="19" customHeight="1" spans="1:25">
      <c r="A9" s="17">
        <v>5</v>
      </c>
      <c r="B9" s="20" t="s">
        <v>24</v>
      </c>
      <c r="C9" s="18">
        <v>210</v>
      </c>
      <c r="D9" s="19">
        <f t="shared" si="0"/>
        <v>59850</v>
      </c>
      <c r="E9" s="18">
        <v>37</v>
      </c>
      <c r="F9" s="19">
        <f t="shared" si="1"/>
        <v>10545</v>
      </c>
      <c r="G9" s="19">
        <v>3</v>
      </c>
      <c r="H9" s="19">
        <f t="shared" si="2"/>
        <v>855</v>
      </c>
      <c r="I9" s="18">
        <v>53</v>
      </c>
      <c r="J9" s="19">
        <f t="shared" si="3"/>
        <v>6095</v>
      </c>
      <c r="K9" s="18">
        <v>36</v>
      </c>
      <c r="L9" s="19">
        <f t="shared" si="4"/>
        <v>4284</v>
      </c>
      <c r="M9" s="18">
        <v>117</v>
      </c>
      <c r="N9" s="19">
        <f t="shared" si="5"/>
        <v>9945</v>
      </c>
      <c r="O9" s="27">
        <v>131</v>
      </c>
      <c r="P9" s="19">
        <f t="shared" si="6"/>
        <v>12969</v>
      </c>
      <c r="Q9" s="19">
        <f t="shared" si="7"/>
        <v>587</v>
      </c>
      <c r="R9" s="19">
        <f t="shared" si="8"/>
        <v>104543</v>
      </c>
      <c r="S9" s="19">
        <v>0</v>
      </c>
      <c r="T9" s="19">
        <v>0</v>
      </c>
      <c r="U9" s="41">
        <f t="shared" si="9"/>
        <v>104543</v>
      </c>
      <c r="V9" s="41">
        <f t="shared" si="10"/>
        <v>250</v>
      </c>
      <c r="W9" s="41">
        <f t="shared" si="11"/>
        <v>71250</v>
      </c>
      <c r="X9" s="41">
        <f t="shared" si="12"/>
        <v>337</v>
      </c>
      <c r="Y9" s="41">
        <f t="shared" si="13"/>
        <v>33293</v>
      </c>
    </row>
    <row r="10" s="4" customFormat="1" ht="19" customHeight="1" spans="1:25">
      <c r="A10" s="20">
        <v>6</v>
      </c>
      <c r="B10" s="20" t="s">
        <v>25</v>
      </c>
      <c r="C10" s="18">
        <v>166</v>
      </c>
      <c r="D10" s="19">
        <f t="shared" si="0"/>
        <v>47310</v>
      </c>
      <c r="E10" s="18">
        <v>44</v>
      </c>
      <c r="F10" s="19">
        <f t="shared" si="1"/>
        <v>12540</v>
      </c>
      <c r="G10" s="19">
        <v>0</v>
      </c>
      <c r="H10" s="19">
        <f t="shared" si="2"/>
        <v>0</v>
      </c>
      <c r="I10" s="18">
        <v>32</v>
      </c>
      <c r="J10" s="19">
        <f t="shared" si="3"/>
        <v>3680</v>
      </c>
      <c r="K10" s="18">
        <v>60</v>
      </c>
      <c r="L10" s="19">
        <f t="shared" si="4"/>
        <v>7140</v>
      </c>
      <c r="M10" s="18">
        <v>80</v>
      </c>
      <c r="N10" s="19">
        <f t="shared" si="5"/>
        <v>6800</v>
      </c>
      <c r="O10" s="27">
        <v>104</v>
      </c>
      <c r="P10" s="19">
        <f t="shared" si="6"/>
        <v>10296</v>
      </c>
      <c r="Q10" s="19">
        <f t="shared" si="7"/>
        <v>486</v>
      </c>
      <c r="R10" s="19">
        <f t="shared" si="8"/>
        <v>87766</v>
      </c>
      <c r="S10" s="19">
        <v>0</v>
      </c>
      <c r="T10" s="19">
        <v>115</v>
      </c>
      <c r="U10" s="41">
        <f t="shared" si="9"/>
        <v>87881</v>
      </c>
      <c r="V10" s="41">
        <f t="shared" si="10"/>
        <v>210</v>
      </c>
      <c r="W10" s="41">
        <f t="shared" si="11"/>
        <v>59850</v>
      </c>
      <c r="X10" s="41">
        <f t="shared" si="12"/>
        <v>276</v>
      </c>
      <c r="Y10" s="41">
        <f t="shared" si="13"/>
        <v>28031</v>
      </c>
    </row>
    <row r="11" s="4" customFormat="1" ht="19" customHeight="1" spans="1:25">
      <c r="A11" s="17">
        <v>7</v>
      </c>
      <c r="B11" s="20" t="s">
        <v>26</v>
      </c>
      <c r="C11" s="18">
        <v>71</v>
      </c>
      <c r="D11" s="19">
        <f t="shared" si="0"/>
        <v>20235</v>
      </c>
      <c r="E11" s="18">
        <v>17</v>
      </c>
      <c r="F11" s="19">
        <f t="shared" si="1"/>
        <v>4845</v>
      </c>
      <c r="G11" s="19">
        <v>0</v>
      </c>
      <c r="H11" s="19">
        <f t="shared" si="2"/>
        <v>0</v>
      </c>
      <c r="I11" s="18">
        <v>22</v>
      </c>
      <c r="J11" s="19">
        <f t="shared" si="3"/>
        <v>2530</v>
      </c>
      <c r="K11" s="18">
        <v>22</v>
      </c>
      <c r="L11" s="19">
        <f t="shared" si="4"/>
        <v>2618</v>
      </c>
      <c r="M11" s="18">
        <v>34</v>
      </c>
      <c r="N11" s="19">
        <f t="shared" si="5"/>
        <v>2890</v>
      </c>
      <c r="O11" s="27">
        <v>39</v>
      </c>
      <c r="P11" s="19">
        <f t="shared" si="6"/>
        <v>3861</v>
      </c>
      <c r="Q11" s="19">
        <f t="shared" si="7"/>
        <v>205</v>
      </c>
      <c r="R11" s="19">
        <f t="shared" si="8"/>
        <v>36979</v>
      </c>
      <c r="S11" s="19">
        <v>0</v>
      </c>
      <c r="T11" s="19">
        <v>0</v>
      </c>
      <c r="U11" s="41">
        <f t="shared" si="9"/>
        <v>36979</v>
      </c>
      <c r="V11" s="41">
        <f t="shared" si="10"/>
        <v>88</v>
      </c>
      <c r="W11" s="41">
        <f t="shared" si="11"/>
        <v>25080</v>
      </c>
      <c r="X11" s="41">
        <f t="shared" si="12"/>
        <v>117</v>
      </c>
      <c r="Y11" s="41">
        <f t="shared" si="13"/>
        <v>11899</v>
      </c>
    </row>
    <row r="12" s="4" customFormat="1" ht="19" customHeight="1" spans="1:25">
      <c r="A12" s="20">
        <v>8</v>
      </c>
      <c r="B12" s="20" t="s">
        <v>27</v>
      </c>
      <c r="C12" s="18">
        <v>428</v>
      </c>
      <c r="D12" s="19">
        <f t="shared" si="0"/>
        <v>121980</v>
      </c>
      <c r="E12" s="18">
        <v>91</v>
      </c>
      <c r="F12" s="19">
        <f t="shared" si="1"/>
        <v>25935</v>
      </c>
      <c r="G12" s="19">
        <v>0</v>
      </c>
      <c r="H12" s="19">
        <f t="shared" si="2"/>
        <v>0</v>
      </c>
      <c r="I12" s="18">
        <v>63</v>
      </c>
      <c r="J12" s="19">
        <f t="shared" si="3"/>
        <v>7245</v>
      </c>
      <c r="K12" s="18">
        <v>113</v>
      </c>
      <c r="L12" s="19">
        <f t="shared" si="4"/>
        <v>13447</v>
      </c>
      <c r="M12" s="18">
        <v>157</v>
      </c>
      <c r="N12" s="19">
        <f t="shared" si="5"/>
        <v>13345</v>
      </c>
      <c r="O12" s="27">
        <v>287</v>
      </c>
      <c r="P12" s="19">
        <f t="shared" si="6"/>
        <v>28413</v>
      </c>
      <c r="Q12" s="19">
        <f t="shared" si="7"/>
        <v>1139</v>
      </c>
      <c r="R12" s="19">
        <f t="shared" si="8"/>
        <v>210365</v>
      </c>
      <c r="S12" s="19">
        <v>0</v>
      </c>
      <c r="T12" s="19">
        <v>230</v>
      </c>
      <c r="U12" s="41">
        <f t="shared" si="9"/>
        <v>210595</v>
      </c>
      <c r="V12" s="41">
        <f t="shared" si="10"/>
        <v>519</v>
      </c>
      <c r="W12" s="41">
        <f t="shared" si="11"/>
        <v>147915</v>
      </c>
      <c r="X12" s="41">
        <f t="shared" si="12"/>
        <v>620</v>
      </c>
      <c r="Y12" s="41">
        <f t="shared" si="13"/>
        <v>62680</v>
      </c>
    </row>
    <row r="13" s="4" customFormat="1" ht="19" customHeight="1" spans="1:25">
      <c r="A13" s="17">
        <v>9</v>
      </c>
      <c r="B13" s="20" t="s">
        <v>28</v>
      </c>
      <c r="C13" s="18">
        <v>322</v>
      </c>
      <c r="D13" s="19">
        <f t="shared" si="0"/>
        <v>91770</v>
      </c>
      <c r="E13" s="18">
        <v>158</v>
      </c>
      <c r="F13" s="19">
        <f t="shared" si="1"/>
        <v>45030</v>
      </c>
      <c r="G13" s="19">
        <v>0</v>
      </c>
      <c r="H13" s="19">
        <f t="shared" si="2"/>
        <v>0</v>
      </c>
      <c r="I13" s="18">
        <v>60</v>
      </c>
      <c r="J13" s="19">
        <f t="shared" si="3"/>
        <v>6900</v>
      </c>
      <c r="K13" s="18">
        <v>133</v>
      </c>
      <c r="L13" s="19">
        <f t="shared" si="4"/>
        <v>15827</v>
      </c>
      <c r="M13" s="18">
        <v>134</v>
      </c>
      <c r="N13" s="19">
        <f t="shared" si="5"/>
        <v>11390</v>
      </c>
      <c r="O13" s="27">
        <v>276</v>
      </c>
      <c r="P13" s="19">
        <f t="shared" si="6"/>
        <v>27324</v>
      </c>
      <c r="Q13" s="19">
        <f t="shared" si="7"/>
        <v>1083</v>
      </c>
      <c r="R13" s="19">
        <f t="shared" si="8"/>
        <v>198241</v>
      </c>
      <c r="S13" s="19">
        <v>855</v>
      </c>
      <c r="T13" s="19">
        <v>388</v>
      </c>
      <c r="U13" s="41">
        <f t="shared" si="9"/>
        <v>199484</v>
      </c>
      <c r="V13" s="41">
        <f t="shared" si="10"/>
        <v>480</v>
      </c>
      <c r="W13" s="41">
        <f t="shared" si="11"/>
        <v>137655</v>
      </c>
      <c r="X13" s="41">
        <f t="shared" si="12"/>
        <v>603</v>
      </c>
      <c r="Y13" s="41">
        <f t="shared" si="13"/>
        <v>61829</v>
      </c>
    </row>
    <row r="14" s="4" customFormat="1" ht="19" customHeight="1" spans="1:25">
      <c r="A14" s="20">
        <v>10</v>
      </c>
      <c r="B14" s="20" t="s">
        <v>29</v>
      </c>
      <c r="C14" s="18">
        <v>40</v>
      </c>
      <c r="D14" s="19">
        <f t="shared" si="0"/>
        <v>11400</v>
      </c>
      <c r="E14" s="18">
        <v>2</v>
      </c>
      <c r="F14" s="19">
        <f t="shared" si="1"/>
        <v>570</v>
      </c>
      <c r="G14" s="19">
        <v>0</v>
      </c>
      <c r="H14" s="19">
        <f t="shared" si="2"/>
        <v>0</v>
      </c>
      <c r="I14" s="18">
        <v>8</v>
      </c>
      <c r="J14" s="19">
        <f t="shared" si="3"/>
        <v>920</v>
      </c>
      <c r="K14" s="18">
        <v>7</v>
      </c>
      <c r="L14" s="19">
        <f t="shared" si="4"/>
        <v>833</v>
      </c>
      <c r="M14" s="18">
        <v>25</v>
      </c>
      <c r="N14" s="19">
        <f t="shared" si="5"/>
        <v>2125</v>
      </c>
      <c r="O14" s="27">
        <v>22</v>
      </c>
      <c r="P14" s="19">
        <f t="shared" si="6"/>
        <v>2178</v>
      </c>
      <c r="Q14" s="19">
        <f t="shared" si="7"/>
        <v>104</v>
      </c>
      <c r="R14" s="19">
        <f t="shared" si="8"/>
        <v>18026</v>
      </c>
      <c r="S14" s="19">
        <v>0</v>
      </c>
      <c r="T14" s="19">
        <v>0</v>
      </c>
      <c r="U14" s="41">
        <f t="shared" si="9"/>
        <v>18026</v>
      </c>
      <c r="V14" s="41">
        <f t="shared" si="10"/>
        <v>42</v>
      </c>
      <c r="W14" s="41">
        <f t="shared" si="11"/>
        <v>11970</v>
      </c>
      <c r="X14" s="41">
        <f t="shared" si="12"/>
        <v>62</v>
      </c>
      <c r="Y14" s="41">
        <f t="shared" si="13"/>
        <v>6056</v>
      </c>
    </row>
    <row r="15" s="4" customFormat="1" ht="19" customHeight="1" spans="1:25">
      <c r="A15" s="17">
        <v>11</v>
      </c>
      <c r="B15" s="20" t="s">
        <v>30</v>
      </c>
      <c r="C15" s="18">
        <v>608</v>
      </c>
      <c r="D15" s="19">
        <f t="shared" si="0"/>
        <v>173280</v>
      </c>
      <c r="E15" s="18">
        <v>145</v>
      </c>
      <c r="F15" s="19">
        <f t="shared" si="1"/>
        <v>41325</v>
      </c>
      <c r="G15" s="19">
        <v>0</v>
      </c>
      <c r="H15" s="19">
        <f t="shared" si="2"/>
        <v>0</v>
      </c>
      <c r="I15" s="18">
        <v>149</v>
      </c>
      <c r="J15" s="19">
        <f t="shared" si="3"/>
        <v>17135</v>
      </c>
      <c r="K15" s="18">
        <v>159</v>
      </c>
      <c r="L15" s="19">
        <f t="shared" si="4"/>
        <v>18921</v>
      </c>
      <c r="M15" s="18">
        <v>285</v>
      </c>
      <c r="N15" s="19">
        <f t="shared" si="5"/>
        <v>24225</v>
      </c>
      <c r="O15" s="27">
        <v>459</v>
      </c>
      <c r="P15" s="19">
        <f t="shared" si="6"/>
        <v>45441</v>
      </c>
      <c r="Q15" s="19">
        <f t="shared" si="7"/>
        <v>1805</v>
      </c>
      <c r="R15" s="19">
        <f t="shared" si="8"/>
        <v>320327</v>
      </c>
      <c r="S15" s="18">
        <v>1140</v>
      </c>
      <c r="T15" s="19">
        <v>384</v>
      </c>
      <c r="U15" s="41">
        <f t="shared" si="9"/>
        <v>321851</v>
      </c>
      <c r="V15" s="41">
        <f t="shared" si="10"/>
        <v>753</v>
      </c>
      <c r="W15" s="41">
        <f t="shared" si="11"/>
        <v>215745</v>
      </c>
      <c r="X15" s="41">
        <f t="shared" si="12"/>
        <v>1052</v>
      </c>
      <c r="Y15" s="41">
        <f t="shared" si="13"/>
        <v>106106</v>
      </c>
    </row>
    <row r="16" s="4" customFormat="1" ht="19" customHeight="1" spans="1:25">
      <c r="A16" s="20">
        <v>12</v>
      </c>
      <c r="B16" s="20" t="s">
        <v>31</v>
      </c>
      <c r="C16" s="18">
        <v>425</v>
      </c>
      <c r="D16" s="19">
        <f t="shared" si="0"/>
        <v>121125</v>
      </c>
      <c r="E16" s="18">
        <v>53</v>
      </c>
      <c r="F16" s="19">
        <f t="shared" si="1"/>
        <v>15105</v>
      </c>
      <c r="G16" s="19">
        <v>0</v>
      </c>
      <c r="H16" s="19">
        <f t="shared" si="2"/>
        <v>0</v>
      </c>
      <c r="I16" s="18">
        <v>132</v>
      </c>
      <c r="J16" s="19">
        <f t="shared" si="3"/>
        <v>15180</v>
      </c>
      <c r="K16" s="18">
        <v>89</v>
      </c>
      <c r="L16" s="19">
        <f t="shared" si="4"/>
        <v>10591</v>
      </c>
      <c r="M16" s="18">
        <v>281</v>
      </c>
      <c r="N16" s="19">
        <f t="shared" si="5"/>
        <v>23885</v>
      </c>
      <c r="O16" s="27">
        <v>293</v>
      </c>
      <c r="P16" s="19">
        <f t="shared" si="6"/>
        <v>29007</v>
      </c>
      <c r="Q16" s="19">
        <f t="shared" si="7"/>
        <v>1273</v>
      </c>
      <c r="R16" s="19">
        <f t="shared" si="8"/>
        <v>214893</v>
      </c>
      <c r="S16" s="19">
        <v>285</v>
      </c>
      <c r="T16" s="19">
        <v>115</v>
      </c>
      <c r="U16" s="41">
        <f t="shared" si="9"/>
        <v>215293</v>
      </c>
      <c r="V16" s="41">
        <f t="shared" si="10"/>
        <v>478</v>
      </c>
      <c r="W16" s="41">
        <f t="shared" si="11"/>
        <v>136515</v>
      </c>
      <c r="X16" s="41">
        <f t="shared" si="12"/>
        <v>795</v>
      </c>
      <c r="Y16" s="41">
        <f t="shared" si="13"/>
        <v>78778</v>
      </c>
    </row>
    <row r="17" s="4" customFormat="1" ht="19" customHeight="1" spans="1:25">
      <c r="A17" s="17">
        <v>13</v>
      </c>
      <c r="B17" s="20" t="s">
        <v>32</v>
      </c>
      <c r="C17" s="18">
        <v>492</v>
      </c>
      <c r="D17" s="19">
        <f t="shared" si="0"/>
        <v>140220</v>
      </c>
      <c r="E17" s="18">
        <v>115</v>
      </c>
      <c r="F17" s="19">
        <f t="shared" si="1"/>
        <v>32775</v>
      </c>
      <c r="G17" s="19">
        <v>0</v>
      </c>
      <c r="H17" s="19">
        <f t="shared" si="2"/>
        <v>0</v>
      </c>
      <c r="I17" s="18">
        <v>100</v>
      </c>
      <c r="J17" s="19">
        <f t="shared" si="3"/>
        <v>11500</v>
      </c>
      <c r="K17" s="18">
        <v>115</v>
      </c>
      <c r="L17" s="19">
        <f t="shared" si="4"/>
        <v>13685</v>
      </c>
      <c r="M17" s="18">
        <v>220</v>
      </c>
      <c r="N17" s="19">
        <f t="shared" si="5"/>
        <v>18700</v>
      </c>
      <c r="O17" s="27">
        <v>333</v>
      </c>
      <c r="P17" s="19">
        <f t="shared" si="6"/>
        <v>32967</v>
      </c>
      <c r="Q17" s="19">
        <f t="shared" si="7"/>
        <v>1375</v>
      </c>
      <c r="R17" s="19">
        <f t="shared" si="8"/>
        <v>249847</v>
      </c>
      <c r="S17" s="19">
        <v>570</v>
      </c>
      <c r="T17" s="19">
        <v>269</v>
      </c>
      <c r="U17" s="41">
        <f t="shared" si="9"/>
        <v>250686</v>
      </c>
      <c r="V17" s="41">
        <f t="shared" si="10"/>
        <v>607</v>
      </c>
      <c r="W17" s="41">
        <f t="shared" si="11"/>
        <v>173565</v>
      </c>
      <c r="X17" s="41">
        <f t="shared" si="12"/>
        <v>768</v>
      </c>
      <c r="Y17" s="41">
        <f t="shared" si="13"/>
        <v>77121</v>
      </c>
    </row>
    <row r="18" s="4" customFormat="1" ht="19" customHeight="1" spans="1:25">
      <c r="A18" s="20">
        <v>14</v>
      </c>
      <c r="B18" s="20" t="s">
        <v>33</v>
      </c>
      <c r="C18" s="18">
        <v>196</v>
      </c>
      <c r="D18" s="19">
        <f t="shared" si="0"/>
        <v>55860</v>
      </c>
      <c r="E18" s="18">
        <v>55</v>
      </c>
      <c r="F18" s="19">
        <f t="shared" si="1"/>
        <v>15675</v>
      </c>
      <c r="G18" s="19">
        <v>0</v>
      </c>
      <c r="H18" s="19">
        <f t="shared" si="2"/>
        <v>0</v>
      </c>
      <c r="I18" s="18">
        <v>70</v>
      </c>
      <c r="J18" s="19">
        <f t="shared" si="3"/>
        <v>8050</v>
      </c>
      <c r="K18" s="18">
        <v>54</v>
      </c>
      <c r="L18" s="19">
        <f t="shared" si="4"/>
        <v>6426</v>
      </c>
      <c r="M18" s="18">
        <v>155</v>
      </c>
      <c r="N18" s="19">
        <f t="shared" si="5"/>
        <v>13175</v>
      </c>
      <c r="O18" s="27">
        <v>152</v>
      </c>
      <c r="P18" s="19">
        <f t="shared" si="6"/>
        <v>15048</v>
      </c>
      <c r="Q18" s="19">
        <f t="shared" si="7"/>
        <v>682</v>
      </c>
      <c r="R18" s="19">
        <f t="shared" si="8"/>
        <v>114234</v>
      </c>
      <c r="S18" s="19">
        <v>570</v>
      </c>
      <c r="T18" s="19">
        <v>340</v>
      </c>
      <c r="U18" s="41">
        <f t="shared" si="9"/>
        <v>115144</v>
      </c>
      <c r="V18" s="41">
        <f t="shared" si="10"/>
        <v>251</v>
      </c>
      <c r="W18" s="41">
        <f t="shared" si="11"/>
        <v>72105</v>
      </c>
      <c r="X18" s="41">
        <f t="shared" si="12"/>
        <v>431</v>
      </c>
      <c r="Y18" s="41">
        <f t="shared" si="13"/>
        <v>43039</v>
      </c>
    </row>
    <row r="19" s="4" customFormat="1" ht="19" customHeight="1" spans="1:25">
      <c r="A19" s="17">
        <v>15</v>
      </c>
      <c r="B19" s="20" t="s">
        <v>34</v>
      </c>
      <c r="C19" s="18">
        <v>270</v>
      </c>
      <c r="D19" s="19">
        <f t="shared" si="0"/>
        <v>76950</v>
      </c>
      <c r="E19" s="18">
        <v>103</v>
      </c>
      <c r="F19" s="19">
        <f t="shared" si="1"/>
        <v>29355</v>
      </c>
      <c r="G19" s="19">
        <v>2</v>
      </c>
      <c r="H19" s="19">
        <f t="shared" si="2"/>
        <v>570</v>
      </c>
      <c r="I19" s="18">
        <v>89</v>
      </c>
      <c r="J19" s="19">
        <f t="shared" si="3"/>
        <v>10235</v>
      </c>
      <c r="K19" s="18">
        <v>84</v>
      </c>
      <c r="L19" s="19">
        <f t="shared" si="4"/>
        <v>9996</v>
      </c>
      <c r="M19" s="18">
        <v>187</v>
      </c>
      <c r="N19" s="19">
        <f t="shared" si="5"/>
        <v>15895</v>
      </c>
      <c r="O19" s="27">
        <v>237</v>
      </c>
      <c r="P19" s="19">
        <f t="shared" si="6"/>
        <v>23463</v>
      </c>
      <c r="Q19" s="19">
        <f t="shared" si="7"/>
        <v>972</v>
      </c>
      <c r="R19" s="19">
        <f t="shared" si="8"/>
        <v>166464</v>
      </c>
      <c r="S19" s="19">
        <v>0</v>
      </c>
      <c r="T19" s="19">
        <v>0</v>
      </c>
      <c r="U19" s="41">
        <f t="shared" si="9"/>
        <v>166464</v>
      </c>
      <c r="V19" s="41">
        <f t="shared" si="10"/>
        <v>375</v>
      </c>
      <c r="W19" s="41">
        <f t="shared" si="11"/>
        <v>106875</v>
      </c>
      <c r="X19" s="41">
        <f t="shared" si="12"/>
        <v>597</v>
      </c>
      <c r="Y19" s="41">
        <f t="shared" si="13"/>
        <v>59589</v>
      </c>
    </row>
    <row r="20" s="4" customFormat="1" ht="19" customHeight="1" spans="1:25">
      <c r="A20" s="20">
        <v>16</v>
      </c>
      <c r="B20" s="20" t="s">
        <v>35</v>
      </c>
      <c r="C20" s="18">
        <v>499</v>
      </c>
      <c r="D20" s="19">
        <f t="shared" si="0"/>
        <v>142215</v>
      </c>
      <c r="E20" s="18">
        <v>581</v>
      </c>
      <c r="F20" s="19">
        <f t="shared" si="1"/>
        <v>165585</v>
      </c>
      <c r="G20" s="19">
        <v>0</v>
      </c>
      <c r="H20" s="19">
        <f t="shared" si="2"/>
        <v>0</v>
      </c>
      <c r="I20" s="18">
        <v>164</v>
      </c>
      <c r="J20" s="19">
        <f t="shared" si="3"/>
        <v>18860</v>
      </c>
      <c r="K20" s="18">
        <v>168</v>
      </c>
      <c r="L20" s="19">
        <f t="shared" si="4"/>
        <v>19992</v>
      </c>
      <c r="M20" s="18">
        <v>465</v>
      </c>
      <c r="N20" s="19">
        <f t="shared" si="5"/>
        <v>39525</v>
      </c>
      <c r="O20" s="27">
        <v>809</v>
      </c>
      <c r="P20" s="19">
        <f t="shared" si="6"/>
        <v>80091</v>
      </c>
      <c r="Q20" s="19">
        <f t="shared" si="7"/>
        <v>2686</v>
      </c>
      <c r="R20" s="19">
        <f t="shared" si="8"/>
        <v>466268</v>
      </c>
      <c r="S20" s="19">
        <v>2280</v>
      </c>
      <c r="T20" s="19">
        <v>984</v>
      </c>
      <c r="U20" s="41">
        <f t="shared" si="9"/>
        <v>469532</v>
      </c>
      <c r="V20" s="41">
        <f t="shared" si="10"/>
        <v>1080</v>
      </c>
      <c r="W20" s="41">
        <f t="shared" si="11"/>
        <v>310080</v>
      </c>
      <c r="X20" s="41">
        <f t="shared" si="12"/>
        <v>1606</v>
      </c>
      <c r="Y20" s="41">
        <f t="shared" si="13"/>
        <v>159452</v>
      </c>
    </row>
    <row r="21" s="4" customFormat="1" ht="19" customHeight="1" spans="1:25">
      <c r="A21" s="17">
        <v>17</v>
      </c>
      <c r="B21" s="20" t="s">
        <v>36</v>
      </c>
      <c r="C21" s="18">
        <v>180</v>
      </c>
      <c r="D21" s="19">
        <f t="shared" si="0"/>
        <v>51300</v>
      </c>
      <c r="E21" s="18">
        <v>92</v>
      </c>
      <c r="F21" s="19">
        <f t="shared" si="1"/>
        <v>26220</v>
      </c>
      <c r="G21" s="19">
        <v>0</v>
      </c>
      <c r="H21" s="19">
        <f t="shared" si="2"/>
        <v>0</v>
      </c>
      <c r="I21" s="18">
        <v>50</v>
      </c>
      <c r="J21" s="19">
        <f t="shared" si="3"/>
        <v>5750</v>
      </c>
      <c r="K21" s="18">
        <v>59</v>
      </c>
      <c r="L21" s="19">
        <f t="shared" si="4"/>
        <v>7021</v>
      </c>
      <c r="M21" s="18">
        <v>131</v>
      </c>
      <c r="N21" s="19">
        <f t="shared" si="5"/>
        <v>11135</v>
      </c>
      <c r="O21" s="27">
        <v>164</v>
      </c>
      <c r="P21" s="19">
        <f t="shared" si="6"/>
        <v>16236</v>
      </c>
      <c r="Q21" s="19">
        <f t="shared" si="7"/>
        <v>676</v>
      </c>
      <c r="R21" s="19">
        <f t="shared" si="8"/>
        <v>117662</v>
      </c>
      <c r="S21" s="19">
        <v>285</v>
      </c>
      <c r="T21" s="19">
        <v>198</v>
      </c>
      <c r="U21" s="41">
        <f t="shared" si="9"/>
        <v>118145</v>
      </c>
      <c r="V21" s="41">
        <f t="shared" si="10"/>
        <v>272</v>
      </c>
      <c r="W21" s="41">
        <f t="shared" si="11"/>
        <v>77805</v>
      </c>
      <c r="X21" s="41">
        <f t="shared" si="12"/>
        <v>404</v>
      </c>
      <c r="Y21" s="41">
        <f t="shared" si="13"/>
        <v>40340</v>
      </c>
    </row>
    <row r="22" s="4" customFormat="1" ht="19" customHeight="1" spans="1:25">
      <c r="A22" s="21">
        <v>18</v>
      </c>
      <c r="B22" s="21" t="s">
        <v>37</v>
      </c>
      <c r="C22" s="18">
        <v>190</v>
      </c>
      <c r="D22" s="19">
        <f t="shared" si="0"/>
        <v>54150</v>
      </c>
      <c r="E22" s="18">
        <v>102</v>
      </c>
      <c r="F22" s="19">
        <f t="shared" si="1"/>
        <v>29070</v>
      </c>
      <c r="G22" s="19">
        <v>1</v>
      </c>
      <c r="H22" s="19">
        <f t="shared" si="2"/>
        <v>285</v>
      </c>
      <c r="I22" s="18">
        <v>42</v>
      </c>
      <c r="J22" s="19">
        <f t="shared" si="3"/>
        <v>4830</v>
      </c>
      <c r="K22" s="18">
        <v>87</v>
      </c>
      <c r="L22" s="19">
        <f t="shared" si="4"/>
        <v>10353</v>
      </c>
      <c r="M22" s="18">
        <v>123</v>
      </c>
      <c r="N22" s="19">
        <f t="shared" si="5"/>
        <v>10455</v>
      </c>
      <c r="O22" s="27">
        <v>168</v>
      </c>
      <c r="P22" s="19">
        <f t="shared" si="6"/>
        <v>16632</v>
      </c>
      <c r="Q22" s="19">
        <f t="shared" si="7"/>
        <v>713</v>
      </c>
      <c r="R22" s="19">
        <f t="shared" si="8"/>
        <v>125775</v>
      </c>
      <c r="S22" s="19">
        <v>0</v>
      </c>
      <c r="T22" s="19">
        <v>115</v>
      </c>
      <c r="U22" s="41">
        <f t="shared" si="9"/>
        <v>125890</v>
      </c>
      <c r="V22" s="41">
        <f t="shared" si="10"/>
        <v>293</v>
      </c>
      <c r="W22" s="41">
        <f t="shared" si="11"/>
        <v>83505</v>
      </c>
      <c r="X22" s="41">
        <f t="shared" si="12"/>
        <v>420</v>
      </c>
      <c r="Y22" s="41">
        <f t="shared" si="13"/>
        <v>42385</v>
      </c>
    </row>
    <row r="23" s="4" customFormat="1" ht="19" customHeight="1" spans="1:25">
      <c r="A23" s="17">
        <v>19</v>
      </c>
      <c r="B23" s="20" t="s">
        <v>38</v>
      </c>
      <c r="C23" s="18">
        <v>156</v>
      </c>
      <c r="D23" s="19">
        <f t="shared" ref="D23:H23" si="14">C23*285</f>
        <v>44460</v>
      </c>
      <c r="E23" s="18">
        <v>51</v>
      </c>
      <c r="F23" s="19">
        <f t="shared" si="14"/>
        <v>14535</v>
      </c>
      <c r="G23" s="19">
        <v>1</v>
      </c>
      <c r="H23" s="19">
        <f t="shared" si="14"/>
        <v>285</v>
      </c>
      <c r="I23" s="18">
        <v>41</v>
      </c>
      <c r="J23" s="19">
        <f t="shared" si="3"/>
        <v>4715</v>
      </c>
      <c r="K23" s="18">
        <v>46</v>
      </c>
      <c r="L23" s="19">
        <f t="shared" si="4"/>
        <v>5474</v>
      </c>
      <c r="M23" s="18">
        <v>84</v>
      </c>
      <c r="N23" s="19">
        <f t="shared" si="5"/>
        <v>7140</v>
      </c>
      <c r="O23" s="27">
        <v>111</v>
      </c>
      <c r="P23" s="19">
        <f t="shared" si="6"/>
        <v>10989</v>
      </c>
      <c r="Q23" s="19">
        <f t="shared" si="7"/>
        <v>490</v>
      </c>
      <c r="R23" s="19">
        <f t="shared" si="8"/>
        <v>87598</v>
      </c>
      <c r="S23" s="19">
        <v>285</v>
      </c>
      <c r="T23" s="19">
        <v>99</v>
      </c>
      <c r="U23" s="41">
        <f t="shared" si="9"/>
        <v>87982</v>
      </c>
      <c r="V23" s="41">
        <f t="shared" si="10"/>
        <v>208</v>
      </c>
      <c r="W23" s="41">
        <f t="shared" si="11"/>
        <v>59565</v>
      </c>
      <c r="X23" s="41">
        <f t="shared" si="12"/>
        <v>282</v>
      </c>
      <c r="Y23" s="41">
        <f t="shared" si="13"/>
        <v>28417</v>
      </c>
    </row>
    <row r="24" s="4" customFormat="1" ht="19" customHeight="1" spans="1:25">
      <c r="A24" s="20">
        <v>20</v>
      </c>
      <c r="B24" s="20" t="s">
        <v>39</v>
      </c>
      <c r="C24" s="18">
        <v>74</v>
      </c>
      <c r="D24" s="19">
        <f t="shared" ref="D24:D30" si="15">C24*285</f>
        <v>21090</v>
      </c>
      <c r="E24" s="18">
        <v>33</v>
      </c>
      <c r="F24" s="19">
        <f t="shared" ref="F24:F30" si="16">E24*285</f>
        <v>9405</v>
      </c>
      <c r="G24" s="19">
        <v>0</v>
      </c>
      <c r="H24" s="19">
        <f t="shared" ref="H24:H30" si="17">G24*285</f>
        <v>0</v>
      </c>
      <c r="I24" s="18">
        <v>38</v>
      </c>
      <c r="J24" s="19">
        <f t="shared" si="3"/>
        <v>4370</v>
      </c>
      <c r="K24" s="18">
        <v>39</v>
      </c>
      <c r="L24" s="19">
        <f t="shared" si="4"/>
        <v>4641</v>
      </c>
      <c r="M24" s="18">
        <v>68</v>
      </c>
      <c r="N24" s="19">
        <f t="shared" si="5"/>
        <v>5780</v>
      </c>
      <c r="O24" s="27">
        <v>60</v>
      </c>
      <c r="P24" s="19">
        <f t="shared" si="6"/>
        <v>5940</v>
      </c>
      <c r="Q24" s="19">
        <f t="shared" si="7"/>
        <v>312</v>
      </c>
      <c r="R24" s="19">
        <f t="shared" si="8"/>
        <v>51226</v>
      </c>
      <c r="S24" s="19">
        <v>0</v>
      </c>
      <c r="T24" s="19">
        <v>0</v>
      </c>
      <c r="U24" s="41">
        <f t="shared" si="9"/>
        <v>51226</v>
      </c>
      <c r="V24" s="41">
        <f t="shared" si="10"/>
        <v>107</v>
      </c>
      <c r="W24" s="41">
        <f t="shared" si="11"/>
        <v>30495</v>
      </c>
      <c r="X24" s="41">
        <f t="shared" si="12"/>
        <v>205</v>
      </c>
      <c r="Y24" s="41">
        <f t="shared" si="13"/>
        <v>20731</v>
      </c>
    </row>
    <row r="25" s="4" customFormat="1" ht="19" customHeight="1" spans="1:25">
      <c r="A25" s="17">
        <v>21</v>
      </c>
      <c r="B25" s="20" t="s">
        <v>40</v>
      </c>
      <c r="C25" s="18">
        <v>244</v>
      </c>
      <c r="D25" s="19">
        <f t="shared" si="15"/>
        <v>69540</v>
      </c>
      <c r="E25" s="18">
        <v>59</v>
      </c>
      <c r="F25" s="19">
        <f t="shared" si="16"/>
        <v>16815</v>
      </c>
      <c r="G25" s="19">
        <v>0</v>
      </c>
      <c r="H25" s="19">
        <f t="shared" si="17"/>
        <v>0</v>
      </c>
      <c r="I25" s="18">
        <v>122</v>
      </c>
      <c r="J25" s="19">
        <f t="shared" si="3"/>
        <v>14030</v>
      </c>
      <c r="K25" s="18">
        <v>69</v>
      </c>
      <c r="L25" s="19">
        <f t="shared" si="4"/>
        <v>8211</v>
      </c>
      <c r="M25" s="18">
        <v>183</v>
      </c>
      <c r="N25" s="19">
        <f t="shared" si="5"/>
        <v>15555</v>
      </c>
      <c r="O25" s="27">
        <v>184</v>
      </c>
      <c r="P25" s="19">
        <f t="shared" si="6"/>
        <v>18216</v>
      </c>
      <c r="Q25" s="19">
        <f t="shared" si="7"/>
        <v>861</v>
      </c>
      <c r="R25" s="19">
        <f t="shared" si="8"/>
        <v>142367</v>
      </c>
      <c r="S25" s="19">
        <v>0</v>
      </c>
      <c r="T25" s="19">
        <v>85</v>
      </c>
      <c r="U25" s="41">
        <f t="shared" si="9"/>
        <v>142452</v>
      </c>
      <c r="V25" s="41">
        <f t="shared" si="10"/>
        <v>303</v>
      </c>
      <c r="W25" s="41">
        <f t="shared" si="11"/>
        <v>86355</v>
      </c>
      <c r="X25" s="41">
        <f t="shared" si="12"/>
        <v>558</v>
      </c>
      <c r="Y25" s="41">
        <f t="shared" si="13"/>
        <v>56097</v>
      </c>
    </row>
    <row r="26" s="4" customFormat="1" ht="19" customHeight="1" spans="1:25">
      <c r="A26" s="20">
        <v>22</v>
      </c>
      <c r="B26" s="20" t="s">
        <v>41</v>
      </c>
      <c r="C26" s="18">
        <v>176</v>
      </c>
      <c r="D26" s="19">
        <f t="shared" si="15"/>
        <v>50160</v>
      </c>
      <c r="E26" s="18">
        <v>33</v>
      </c>
      <c r="F26" s="19">
        <f t="shared" si="16"/>
        <v>9405</v>
      </c>
      <c r="G26" s="19">
        <v>1</v>
      </c>
      <c r="H26" s="19">
        <f t="shared" si="17"/>
        <v>285</v>
      </c>
      <c r="I26" s="18">
        <v>38</v>
      </c>
      <c r="J26" s="19">
        <f t="shared" si="3"/>
        <v>4370</v>
      </c>
      <c r="K26" s="18">
        <v>50</v>
      </c>
      <c r="L26" s="19">
        <f t="shared" si="4"/>
        <v>5950</v>
      </c>
      <c r="M26" s="18">
        <v>91</v>
      </c>
      <c r="N26" s="19">
        <f t="shared" si="5"/>
        <v>7735</v>
      </c>
      <c r="O26" s="27">
        <v>118</v>
      </c>
      <c r="P26" s="19">
        <f t="shared" si="6"/>
        <v>11682</v>
      </c>
      <c r="Q26" s="19">
        <f t="shared" si="7"/>
        <v>507</v>
      </c>
      <c r="R26" s="19">
        <f t="shared" si="8"/>
        <v>89587</v>
      </c>
      <c r="S26" s="19">
        <v>0</v>
      </c>
      <c r="T26" s="19">
        <v>0</v>
      </c>
      <c r="U26" s="41">
        <f t="shared" si="9"/>
        <v>89587</v>
      </c>
      <c r="V26" s="41">
        <f t="shared" si="10"/>
        <v>210</v>
      </c>
      <c r="W26" s="41">
        <f t="shared" si="11"/>
        <v>59850</v>
      </c>
      <c r="X26" s="41">
        <f t="shared" si="12"/>
        <v>297</v>
      </c>
      <c r="Y26" s="41">
        <f t="shared" si="13"/>
        <v>29737</v>
      </c>
    </row>
    <row r="27" s="4" customFormat="1" ht="19" customHeight="1" spans="1:25">
      <c r="A27" s="17">
        <v>23</v>
      </c>
      <c r="B27" s="20" t="s">
        <v>42</v>
      </c>
      <c r="C27" s="18">
        <v>131</v>
      </c>
      <c r="D27" s="19">
        <f t="shared" si="15"/>
        <v>37335</v>
      </c>
      <c r="E27" s="18">
        <v>22</v>
      </c>
      <c r="F27" s="19">
        <f t="shared" si="16"/>
        <v>6270</v>
      </c>
      <c r="G27" s="19">
        <v>1</v>
      </c>
      <c r="H27" s="19">
        <f t="shared" si="17"/>
        <v>285</v>
      </c>
      <c r="I27" s="18">
        <v>40</v>
      </c>
      <c r="J27" s="19">
        <f t="shared" si="3"/>
        <v>4600</v>
      </c>
      <c r="K27" s="18">
        <v>42</v>
      </c>
      <c r="L27" s="19">
        <f t="shared" si="4"/>
        <v>4998</v>
      </c>
      <c r="M27" s="18">
        <v>70</v>
      </c>
      <c r="N27" s="19">
        <f t="shared" si="5"/>
        <v>5950</v>
      </c>
      <c r="O27" s="27">
        <v>73</v>
      </c>
      <c r="P27" s="19">
        <f t="shared" si="6"/>
        <v>7227</v>
      </c>
      <c r="Q27" s="19">
        <f t="shared" si="7"/>
        <v>379</v>
      </c>
      <c r="R27" s="19">
        <f t="shared" si="8"/>
        <v>66665</v>
      </c>
      <c r="S27" s="19">
        <v>855</v>
      </c>
      <c r="T27" s="19">
        <v>85</v>
      </c>
      <c r="U27" s="41">
        <f t="shared" si="9"/>
        <v>67605</v>
      </c>
      <c r="V27" s="41">
        <f t="shared" si="10"/>
        <v>154</v>
      </c>
      <c r="W27" s="41">
        <f t="shared" si="11"/>
        <v>44745</v>
      </c>
      <c r="X27" s="41">
        <f t="shared" si="12"/>
        <v>225</v>
      </c>
      <c r="Y27" s="41">
        <f t="shared" si="13"/>
        <v>22860</v>
      </c>
    </row>
    <row r="28" s="4" customFormat="1" ht="19" customHeight="1" spans="1:25">
      <c r="A28" s="20">
        <v>24</v>
      </c>
      <c r="B28" s="20" t="s">
        <v>43</v>
      </c>
      <c r="C28" s="18">
        <v>103</v>
      </c>
      <c r="D28" s="19">
        <f t="shared" si="15"/>
        <v>29355</v>
      </c>
      <c r="E28" s="18">
        <v>39</v>
      </c>
      <c r="F28" s="19">
        <f t="shared" si="16"/>
        <v>11115</v>
      </c>
      <c r="G28" s="19">
        <v>0</v>
      </c>
      <c r="H28" s="19">
        <f t="shared" si="17"/>
        <v>0</v>
      </c>
      <c r="I28" s="18">
        <v>13</v>
      </c>
      <c r="J28" s="19">
        <f t="shared" si="3"/>
        <v>1495</v>
      </c>
      <c r="K28" s="18">
        <v>29</v>
      </c>
      <c r="L28" s="19">
        <f t="shared" si="4"/>
        <v>3451</v>
      </c>
      <c r="M28" s="18">
        <v>21</v>
      </c>
      <c r="N28" s="19">
        <f t="shared" si="5"/>
        <v>1785</v>
      </c>
      <c r="O28" s="27">
        <v>83</v>
      </c>
      <c r="P28" s="19">
        <f t="shared" si="6"/>
        <v>8217</v>
      </c>
      <c r="Q28" s="19">
        <f t="shared" si="7"/>
        <v>288</v>
      </c>
      <c r="R28" s="19">
        <f t="shared" si="8"/>
        <v>55418</v>
      </c>
      <c r="S28" s="19">
        <v>285</v>
      </c>
      <c r="T28" s="19">
        <v>0</v>
      </c>
      <c r="U28" s="41">
        <f t="shared" si="9"/>
        <v>55703</v>
      </c>
      <c r="V28" s="41">
        <f t="shared" si="10"/>
        <v>142</v>
      </c>
      <c r="W28" s="41">
        <f t="shared" si="11"/>
        <v>40755</v>
      </c>
      <c r="X28" s="41">
        <f t="shared" si="12"/>
        <v>146</v>
      </c>
      <c r="Y28" s="41">
        <f t="shared" si="13"/>
        <v>14948</v>
      </c>
    </row>
    <row r="29" s="4" customFormat="1" ht="19" customHeight="1" spans="1:25">
      <c r="A29" s="17">
        <v>25</v>
      </c>
      <c r="B29" s="22" t="s">
        <v>44</v>
      </c>
      <c r="C29" s="18">
        <v>13</v>
      </c>
      <c r="D29" s="19">
        <f t="shared" si="15"/>
        <v>3705</v>
      </c>
      <c r="E29" s="18">
        <v>0</v>
      </c>
      <c r="F29" s="19">
        <f t="shared" si="16"/>
        <v>0</v>
      </c>
      <c r="G29" s="19">
        <v>0</v>
      </c>
      <c r="H29" s="19">
        <f t="shared" si="17"/>
        <v>0</v>
      </c>
      <c r="I29" s="18">
        <v>5</v>
      </c>
      <c r="J29" s="19">
        <f t="shared" si="3"/>
        <v>575</v>
      </c>
      <c r="K29" s="18">
        <v>5</v>
      </c>
      <c r="L29" s="19">
        <f t="shared" si="4"/>
        <v>595</v>
      </c>
      <c r="M29" s="18">
        <v>9</v>
      </c>
      <c r="N29" s="19">
        <f t="shared" si="5"/>
        <v>765</v>
      </c>
      <c r="O29" s="27">
        <v>8</v>
      </c>
      <c r="P29" s="19">
        <f t="shared" si="6"/>
        <v>792</v>
      </c>
      <c r="Q29" s="19">
        <f t="shared" si="7"/>
        <v>40</v>
      </c>
      <c r="R29" s="19">
        <f t="shared" si="8"/>
        <v>6432</v>
      </c>
      <c r="S29" s="19">
        <v>0</v>
      </c>
      <c r="T29" s="19">
        <v>0</v>
      </c>
      <c r="U29" s="41">
        <f t="shared" si="9"/>
        <v>6432</v>
      </c>
      <c r="V29" s="41">
        <f t="shared" si="10"/>
        <v>13</v>
      </c>
      <c r="W29" s="41">
        <f t="shared" si="11"/>
        <v>3705</v>
      </c>
      <c r="X29" s="41">
        <f t="shared" si="12"/>
        <v>27</v>
      </c>
      <c r="Y29" s="41">
        <f t="shared" si="13"/>
        <v>2727</v>
      </c>
    </row>
    <row r="30" s="4" customFormat="1" ht="19" customHeight="1" spans="1:25">
      <c r="A30" s="20">
        <v>26</v>
      </c>
      <c r="B30" s="22" t="s">
        <v>45</v>
      </c>
      <c r="C30" s="18">
        <v>30</v>
      </c>
      <c r="D30" s="19">
        <f t="shared" si="15"/>
        <v>8550</v>
      </c>
      <c r="E30" s="18">
        <v>0</v>
      </c>
      <c r="F30" s="19">
        <f t="shared" si="16"/>
        <v>0</v>
      </c>
      <c r="G30" s="19">
        <v>0</v>
      </c>
      <c r="H30" s="19">
        <f t="shared" si="17"/>
        <v>0</v>
      </c>
      <c r="I30" s="18">
        <v>5</v>
      </c>
      <c r="J30" s="19">
        <f t="shared" si="3"/>
        <v>575</v>
      </c>
      <c r="K30" s="18">
        <v>8</v>
      </c>
      <c r="L30" s="19">
        <f t="shared" si="4"/>
        <v>952</v>
      </c>
      <c r="M30" s="18">
        <v>20</v>
      </c>
      <c r="N30" s="19">
        <f t="shared" si="5"/>
        <v>1700</v>
      </c>
      <c r="O30" s="27">
        <v>15</v>
      </c>
      <c r="P30" s="19">
        <f t="shared" si="6"/>
        <v>1485</v>
      </c>
      <c r="Q30" s="19">
        <f t="shared" si="7"/>
        <v>78</v>
      </c>
      <c r="R30" s="19">
        <f t="shared" si="8"/>
        <v>13262</v>
      </c>
      <c r="S30" s="19">
        <v>0</v>
      </c>
      <c r="T30" s="19">
        <v>0</v>
      </c>
      <c r="U30" s="41">
        <f t="shared" si="9"/>
        <v>13262</v>
      </c>
      <c r="V30" s="41">
        <f t="shared" si="10"/>
        <v>30</v>
      </c>
      <c r="W30" s="41">
        <f t="shared" si="11"/>
        <v>8550</v>
      </c>
      <c r="X30" s="41">
        <f t="shared" si="12"/>
        <v>48</v>
      </c>
      <c r="Y30" s="41">
        <f t="shared" si="13"/>
        <v>4712</v>
      </c>
    </row>
    <row r="31" s="4" customFormat="1" ht="19" customHeight="1" spans="1:25">
      <c r="A31" s="20" t="s">
        <v>46</v>
      </c>
      <c r="B31" s="20"/>
      <c r="C31" s="18">
        <f t="shared" ref="C31:Y31" si="18">SUM(C5:C30)</f>
        <v>5834</v>
      </c>
      <c r="D31" s="18">
        <f t="shared" si="18"/>
        <v>1662690</v>
      </c>
      <c r="E31" s="18">
        <f t="shared" si="18"/>
        <v>2090</v>
      </c>
      <c r="F31" s="18">
        <f t="shared" si="18"/>
        <v>595650</v>
      </c>
      <c r="G31" s="18">
        <f t="shared" si="18"/>
        <v>14</v>
      </c>
      <c r="H31" s="18">
        <f t="shared" si="18"/>
        <v>3990</v>
      </c>
      <c r="I31" s="18">
        <f t="shared" si="18"/>
        <v>1556</v>
      </c>
      <c r="J31" s="18">
        <f t="shared" si="18"/>
        <v>178940</v>
      </c>
      <c r="K31" s="18">
        <f t="shared" si="18"/>
        <v>1751</v>
      </c>
      <c r="L31" s="18">
        <f t="shared" si="18"/>
        <v>208369</v>
      </c>
      <c r="M31" s="18">
        <f t="shared" si="18"/>
        <v>3354</v>
      </c>
      <c r="N31" s="18">
        <f t="shared" si="18"/>
        <v>285090</v>
      </c>
      <c r="O31" s="18">
        <f t="shared" si="18"/>
        <v>4764</v>
      </c>
      <c r="P31" s="18">
        <f t="shared" si="18"/>
        <v>471636</v>
      </c>
      <c r="Q31" s="18">
        <f t="shared" si="18"/>
        <v>19363</v>
      </c>
      <c r="R31" s="18">
        <f t="shared" si="18"/>
        <v>3406365</v>
      </c>
      <c r="S31" s="18">
        <f t="shared" si="18"/>
        <v>10545</v>
      </c>
      <c r="T31" s="18">
        <f t="shared" si="18"/>
        <v>4417</v>
      </c>
      <c r="U31" s="18">
        <f t="shared" si="18"/>
        <v>3421327</v>
      </c>
      <c r="V31" s="18">
        <f t="shared" si="18"/>
        <v>7938</v>
      </c>
      <c r="W31" s="18">
        <f t="shared" si="18"/>
        <v>2272875</v>
      </c>
      <c r="X31" s="18">
        <f t="shared" si="18"/>
        <v>11425</v>
      </c>
      <c r="Y31" s="18">
        <f t="shared" si="18"/>
        <v>1148452</v>
      </c>
    </row>
    <row r="32" s="5" customFormat="1" customHeight="1" spans="1: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8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="5" customFormat="1" customHeight="1" spans="3:22">
      <c r="C33" s="7"/>
      <c r="E33" s="7"/>
      <c r="I33" s="29"/>
      <c r="K33" s="29"/>
      <c r="M33" s="7"/>
      <c r="V33" s="8"/>
    </row>
    <row r="34" s="6" customFormat="1" customHeight="1" spans="3:25">
      <c r="C34" s="24"/>
      <c r="E34" s="24"/>
      <c r="I34" s="30"/>
      <c r="K34" s="30"/>
      <c r="M34" s="24"/>
      <c r="V34" s="42">
        <f>D31+F31+H31</f>
        <v>2262330</v>
      </c>
      <c r="W34" s="6">
        <f>J31+N31+P31+L31</f>
        <v>1144035</v>
      </c>
      <c r="X34" s="43">
        <f>V31+X31</f>
        <v>19363</v>
      </c>
      <c r="Y34" s="43">
        <f>W31+Y31</f>
        <v>3421327</v>
      </c>
    </row>
    <row r="35" s="5" customFormat="1" customHeight="1" spans="3:22">
      <c r="C35" s="7"/>
      <c r="E35" s="7"/>
      <c r="I35" s="29"/>
      <c r="K35" s="29"/>
      <c r="M35" s="7"/>
      <c r="V35" s="8"/>
    </row>
    <row r="36" s="5" customFormat="1" customHeight="1" spans="3:22">
      <c r="C36" s="7"/>
      <c r="E36" s="7"/>
      <c r="I36" s="29"/>
      <c r="K36" s="29"/>
      <c r="M36" s="7"/>
      <c r="V36" s="8"/>
    </row>
    <row r="37" s="5" customFormat="1" customHeight="1" spans="3:22">
      <c r="C37" s="7"/>
      <c r="E37" s="7"/>
      <c r="I37" s="29"/>
      <c r="K37" s="29"/>
      <c r="M37" s="7"/>
      <c r="V37" s="8"/>
    </row>
    <row r="38" s="5" customFormat="1" customHeight="1" spans="3:22">
      <c r="C38" s="7"/>
      <c r="E38" s="7"/>
      <c r="I38" s="29"/>
      <c r="K38" s="29"/>
      <c r="M38" s="7"/>
      <c r="V38" s="8"/>
    </row>
    <row r="39" s="5" customFormat="1" customHeight="1" spans="3:22">
      <c r="C39" s="7"/>
      <c r="E39" s="7"/>
      <c r="I39" s="29"/>
      <c r="K39" s="29"/>
      <c r="M39" s="7"/>
      <c r="V39" s="8"/>
    </row>
    <row r="40" s="5" customFormat="1" customHeight="1" spans="3:22">
      <c r="C40" s="7"/>
      <c r="E40" s="7"/>
      <c r="I40" s="29"/>
      <c r="K40" s="29"/>
      <c r="M40" s="7"/>
      <c r="V40" s="8"/>
    </row>
    <row r="41" s="5" customFormat="1" customHeight="1" spans="3:22">
      <c r="C41" s="7"/>
      <c r="E41" s="7"/>
      <c r="I41" s="29"/>
      <c r="K41" s="29"/>
      <c r="M41" s="7"/>
      <c r="V41" s="8"/>
    </row>
    <row r="42" s="5" customFormat="1" customHeight="1" spans="3:22">
      <c r="C42" s="7"/>
      <c r="E42" s="7"/>
      <c r="I42" s="29"/>
      <c r="K42" s="29"/>
      <c r="M42" s="7"/>
      <c r="V42" s="8"/>
    </row>
    <row r="43" s="5" customFormat="1" customHeight="1" spans="3:22">
      <c r="C43" s="7"/>
      <c r="E43" s="7"/>
      <c r="I43" s="29"/>
      <c r="K43" s="29"/>
      <c r="M43" s="7"/>
      <c r="V43" s="8"/>
    </row>
    <row r="44" s="5" customFormat="1" customHeight="1" spans="3:22">
      <c r="C44" s="7"/>
      <c r="E44" s="7"/>
      <c r="I44" s="29"/>
      <c r="K44" s="29"/>
      <c r="M44" s="7"/>
      <c r="V44" s="8"/>
    </row>
    <row r="45" s="5" customFormat="1" customHeight="1" spans="3:22">
      <c r="C45" s="7"/>
      <c r="E45" s="7"/>
      <c r="I45" s="29"/>
      <c r="K45" s="29"/>
      <c r="M45" s="7"/>
      <c r="V45" s="8"/>
    </row>
    <row r="46" s="5" customFormat="1" customHeight="1" spans="3:22">
      <c r="C46" s="7"/>
      <c r="E46" s="7"/>
      <c r="I46" s="29"/>
      <c r="K46" s="29"/>
      <c r="M46" s="7"/>
      <c r="V46" s="8"/>
    </row>
    <row r="47" s="5" customFormat="1" customHeight="1" spans="3:22">
      <c r="C47" s="7"/>
      <c r="E47" s="7"/>
      <c r="I47" s="29"/>
      <c r="K47" s="29"/>
      <c r="M47" s="7"/>
      <c r="V47" s="8"/>
    </row>
    <row r="48" s="5" customFormat="1" customHeight="1" spans="3:22">
      <c r="C48" s="7"/>
      <c r="E48" s="7"/>
      <c r="I48" s="29"/>
      <c r="K48" s="29"/>
      <c r="M48" s="7"/>
      <c r="V48" s="8"/>
    </row>
    <row r="49" s="5" customFormat="1" customHeight="1" spans="3:22">
      <c r="C49" s="7"/>
      <c r="E49" s="7"/>
      <c r="I49" s="29"/>
      <c r="K49" s="29"/>
      <c r="M49" s="7"/>
      <c r="V49" s="8"/>
    </row>
    <row r="50" s="5" customFormat="1" customHeight="1" spans="3:22">
      <c r="C50" s="7"/>
      <c r="E50" s="7"/>
      <c r="I50" s="29"/>
      <c r="K50" s="29"/>
      <c r="M50" s="7"/>
      <c r="V50" s="8"/>
    </row>
    <row r="51" s="5" customFormat="1" customHeight="1" spans="3:22">
      <c r="C51" s="7"/>
      <c r="E51" s="7"/>
      <c r="I51" s="29"/>
      <c r="K51" s="29"/>
      <c r="M51" s="7"/>
      <c r="V51" s="8"/>
    </row>
    <row r="52" s="5" customFormat="1" customHeight="1" spans="3:22">
      <c r="C52" s="7"/>
      <c r="E52" s="7"/>
      <c r="I52" s="29"/>
      <c r="K52" s="29"/>
      <c r="M52" s="7"/>
      <c r="V52" s="8"/>
    </row>
    <row r="53" s="5" customFormat="1" customHeight="1" spans="3:22">
      <c r="C53" s="7"/>
      <c r="E53" s="7"/>
      <c r="I53" s="29"/>
      <c r="K53" s="29"/>
      <c r="M53" s="7"/>
      <c r="V53" s="8"/>
    </row>
    <row r="54" s="5" customFormat="1" customHeight="1" spans="3:22">
      <c r="C54" s="7"/>
      <c r="E54" s="7"/>
      <c r="I54" s="29"/>
      <c r="K54" s="29"/>
      <c r="M54" s="7"/>
      <c r="V54" s="8"/>
    </row>
    <row r="55" s="5" customFormat="1" customHeight="1" spans="3:22">
      <c r="C55" s="7"/>
      <c r="E55" s="7"/>
      <c r="I55" s="29"/>
      <c r="K55" s="29"/>
      <c r="M55" s="7"/>
      <c r="V55" s="8"/>
    </row>
    <row r="56" s="5" customFormat="1" customHeight="1" spans="3:22">
      <c r="C56" s="7"/>
      <c r="E56" s="7"/>
      <c r="I56" s="31"/>
      <c r="K56" s="31"/>
      <c r="M56" s="7"/>
      <c r="V56" s="8"/>
    </row>
    <row r="57" s="5" customFormat="1" customHeight="1" spans="3:22">
      <c r="C57" s="7"/>
      <c r="E57" s="7"/>
      <c r="I57" s="31"/>
      <c r="K57" s="31"/>
      <c r="M57" s="7"/>
      <c r="V57" s="8"/>
    </row>
    <row r="58" s="5" customFormat="1" customHeight="1" spans="3:22">
      <c r="C58" s="7"/>
      <c r="E58" s="7"/>
      <c r="I58" s="31"/>
      <c r="K58" s="31"/>
      <c r="M58" s="7"/>
      <c r="V58" s="8"/>
    </row>
  </sheetData>
  <sortState ref="A5:Y30">
    <sortCondition ref="A5:A30"/>
  </sortState>
  <mergeCells count="20">
    <mergeCell ref="A1:Y1"/>
    <mergeCell ref="S2:U2"/>
    <mergeCell ref="V2:Y2"/>
    <mergeCell ref="C3:D3"/>
    <mergeCell ref="E3:F3"/>
    <mergeCell ref="G3:H3"/>
    <mergeCell ref="I3:J3"/>
    <mergeCell ref="K3:L3"/>
    <mergeCell ref="M3:N3"/>
    <mergeCell ref="O3:P3"/>
    <mergeCell ref="S3:T3"/>
    <mergeCell ref="V3:W3"/>
    <mergeCell ref="X3:Y3"/>
    <mergeCell ref="A31:B31"/>
    <mergeCell ref="A32:Y32"/>
    <mergeCell ref="A3:A4"/>
    <mergeCell ref="B3:B4"/>
    <mergeCell ref="Q3:Q4"/>
    <mergeCell ref="R3:R4"/>
    <mergeCell ref="U3:U4"/>
  </mergeCells>
  <printOptions horizontalCentered="1" verticalCentered="1"/>
  <pageMargins left="0" right="0" top="0" bottom="0" header="0.511805555555556" footer="0"/>
  <pageSetup paperSize="9" scale="89" fitToWidth="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陈茜</cp:lastModifiedBy>
  <dcterms:created xsi:type="dcterms:W3CDTF">2006-09-13T11:21:00Z</dcterms:created>
  <cp:lastPrinted>2020-11-11T01:05:00Z</cp:lastPrinted>
  <dcterms:modified xsi:type="dcterms:W3CDTF">2022-09-08T02:48:15Z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  <property fmtid="{D5CDD505-2E9C-101B-9397-08002B2CF9AE}" pid="3" name="ICV">
    <vt:lpwstr>F3829DB64DB14717840B44AC35D60C8E</vt:lpwstr>
  </property>
  <property fmtid="{D5CDD505-2E9C-101B-9397-08002B2CF9AE}" pid="4" name="commondata">
    <vt:lpwstr>eyJoZGlkIjoiODljZTgzMjgzMTcxYTgzYzI2ZjNhZDNmNWVmYjlkYTIifQ==</vt:lpwstr>
  </property>
</Properties>
</file>